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45" windowWidth="19440" windowHeight="11760" tabRatio="906" activeTab="7"/>
  </bookViews>
  <sheets>
    <sheet name="Содержание" sheetId="1" r:id="rId1"/>
    <sheet name="1.1 Описание Гараж. ворот" sheetId="2" r:id="rId2"/>
    <sheet name="1.2 Типы монтажа ГВ" sheetId="3" r:id="rId3"/>
    <sheet name="1.3 Встроенный монтаж ГВ" sheetId="4" r:id="rId4"/>
    <sheet name="1.4 Classic" sheetId="33" r:id="rId5"/>
    <sheet name="1.4 Classic пружины растяжения" sheetId="5" state="hidden" r:id="rId6"/>
    <sheet name="1.5 Classic торсионные пружины" sheetId="32" state="hidden" r:id="rId7"/>
    <sheet name="1.5 Trend" sheetId="7" r:id="rId8"/>
    <sheet name="1.7 Акция &quot;Ворота для комфорта&quot;" sheetId="28" state="hidden" r:id="rId9"/>
    <sheet name="4 Доп.опции" sheetId="25" r:id="rId10"/>
  </sheets>
  <definedNames>
    <definedName name="Z_E02F492C_4FFC_468B_A5E7_16AA0DC67212_.wvu.PrintArea" localSheetId="9" hidden="1">'4 Доп.опции'!$A$1:$V$160</definedName>
    <definedName name="_xlnm.Print_Area" localSheetId="2">'1.2 Типы монтажа ГВ'!$A$1:$Q$47</definedName>
    <definedName name="_xlnm.Print_Area" localSheetId="3">'1.3 Встроенный монтаж ГВ'!$A$1:$Q$57</definedName>
    <definedName name="_xlnm.Print_Area" localSheetId="4">'1.4 Classic'!$A$1:$AJ$111</definedName>
    <definedName name="_xlnm.Print_Area" localSheetId="5">'1.4 Classic пружины растяжения'!$A$1:$AJ$81</definedName>
    <definedName name="_xlnm.Print_Area" localSheetId="6">'1.5 Classic торсионные пружины'!$A$1:$AJ$106</definedName>
    <definedName name="_xlnm.Print_Area" localSheetId="7">'1.5 Trend'!$A$1:$AJ$110</definedName>
    <definedName name="_xlnm.Print_Area" localSheetId="8">'1.7 Акция "Ворота для комфорта"'!$A$1:$Q$90</definedName>
    <definedName name="_xlnm.Print_Area" localSheetId="9">'4 Доп.опции'!$A$1:$V$162</definedName>
    <definedName name="_xlnm.Print_Area" localSheetId="0">Содержание!$A$1:$Q$44</definedName>
  </definedNames>
  <calcPr calcId="145621"/>
</workbook>
</file>

<file path=xl/calcChain.xml><?xml version="1.0" encoding="utf-8"?>
<calcChain xmlns="http://schemas.openxmlformats.org/spreadsheetml/2006/main">
  <c r="U45" i="25" l="1"/>
  <c r="V45" i="25"/>
  <c r="U44" i="25" l="1"/>
  <c r="U133" i="25"/>
  <c r="U134" i="25"/>
  <c r="U135" i="25"/>
  <c r="U132" i="25"/>
  <c r="U125" i="25"/>
  <c r="U72" i="25" l="1"/>
  <c r="U70" i="25"/>
  <c r="U69" i="25"/>
  <c r="U55" i="25"/>
  <c r="U56" i="25"/>
  <c r="U57" i="25"/>
  <c r="U58" i="25"/>
  <c r="U59" i="25"/>
  <c r="U60" i="25"/>
  <c r="U61" i="25"/>
  <c r="U62" i="25"/>
  <c r="U63" i="25"/>
  <c r="U54" i="25"/>
  <c r="U47" i="25"/>
  <c r="U46" i="25"/>
  <c r="U30" i="25"/>
  <c r="H5" i="7"/>
  <c r="H4" i="7"/>
  <c r="H5" i="33"/>
  <c r="H4" i="33"/>
  <c r="S2" i="25"/>
  <c r="S1" i="25"/>
  <c r="V44" i="25"/>
  <c r="B60" i="7"/>
  <c r="B75" i="7"/>
  <c r="B42" i="7"/>
  <c r="B27" i="7"/>
  <c r="B77" i="33"/>
  <c r="B62" i="33"/>
  <c r="B44" i="33"/>
  <c r="B28" i="33"/>
  <c r="U153" i="25" l="1"/>
  <c r="V153" i="25"/>
  <c r="I4" i="7"/>
  <c r="N53" i="7" s="1"/>
  <c r="I4" i="33"/>
  <c r="AJ33" i="33" s="1"/>
  <c r="U127" i="25"/>
  <c r="U150" i="25"/>
  <c r="U145" i="25"/>
  <c r="U129" i="25"/>
  <c r="U119" i="25"/>
  <c r="U114" i="25"/>
  <c r="U110" i="25"/>
  <c r="U96" i="25"/>
  <c r="U71" i="25"/>
  <c r="U31" i="25"/>
  <c r="U24" i="25"/>
  <c r="U32" i="25"/>
  <c r="U149" i="25"/>
  <c r="U144" i="25"/>
  <c r="U122" i="25"/>
  <c r="U118" i="25"/>
  <c r="U113" i="25"/>
  <c r="U99" i="25"/>
  <c r="U95" i="25"/>
  <c r="U52" i="25"/>
  <c r="U28" i="25"/>
  <c r="U23" i="25"/>
  <c r="V126" i="25"/>
  <c r="U29" i="25"/>
  <c r="U148" i="25"/>
  <c r="U141" i="25"/>
  <c r="U121" i="25"/>
  <c r="U117" i="25"/>
  <c r="U112" i="25"/>
  <c r="U98" i="25"/>
  <c r="U94" i="25"/>
  <c r="U27" i="25"/>
  <c r="U126" i="25"/>
  <c r="U151" i="25"/>
  <c r="U147" i="25"/>
  <c r="U130" i="25"/>
  <c r="U120" i="25"/>
  <c r="U116" i="25"/>
  <c r="U111" i="25"/>
  <c r="U97" i="25"/>
  <c r="U77" i="25"/>
  <c r="U26" i="25"/>
  <c r="U18" i="25"/>
  <c r="V150" i="25"/>
  <c r="V145" i="25"/>
  <c r="V141" i="25"/>
  <c r="V137" i="25"/>
  <c r="V123" i="25"/>
  <c r="V105" i="25"/>
  <c r="U100" i="25"/>
  <c r="V97" i="25"/>
  <c r="V93" i="25"/>
  <c r="V89" i="25"/>
  <c r="V85" i="25"/>
  <c r="V79" i="25"/>
  <c r="U74" i="25"/>
  <c r="U67" i="25"/>
  <c r="V51" i="25"/>
  <c r="U39" i="25"/>
  <c r="U35" i="25"/>
  <c r="V29" i="25"/>
  <c r="U25" i="25"/>
  <c r="V21" i="25"/>
  <c r="V122" i="25"/>
  <c r="V118" i="25"/>
  <c r="V113" i="25"/>
  <c r="V148" i="25"/>
  <c r="V143" i="25"/>
  <c r="U139" i="25"/>
  <c r="U109" i="25"/>
  <c r="V99" i="25"/>
  <c r="V95" i="25"/>
  <c r="V87" i="25"/>
  <c r="V83" i="25"/>
  <c r="V71" i="25"/>
  <c r="V49" i="25"/>
  <c r="V37" i="25"/>
  <c r="V32" i="25"/>
  <c r="V23" i="25"/>
  <c r="V19" i="25"/>
  <c r="V120" i="25"/>
  <c r="V116" i="25"/>
  <c r="V151" i="25"/>
  <c r="U142" i="25"/>
  <c r="V138" i="25"/>
  <c r="U128" i="25"/>
  <c r="U102" i="25"/>
  <c r="V94" i="25"/>
  <c r="U90" i="25"/>
  <c r="U82" i="25"/>
  <c r="V68" i="25"/>
  <c r="V52" i="25"/>
  <c r="V40" i="25"/>
  <c r="V31" i="25"/>
  <c r="V26" i="25"/>
  <c r="V114" i="25"/>
  <c r="V149" i="25"/>
  <c r="V144" i="25"/>
  <c r="V140" i="25"/>
  <c r="V130" i="25"/>
  <c r="V124" i="25"/>
  <c r="U104" i="25"/>
  <c r="V101" i="25"/>
  <c r="V96" i="25"/>
  <c r="U92" i="25"/>
  <c r="U88" i="25"/>
  <c r="U84" i="25"/>
  <c r="U78" i="25"/>
  <c r="U73" i="25"/>
  <c r="U66" i="25"/>
  <c r="U50" i="25"/>
  <c r="V42" i="25"/>
  <c r="U38" i="25"/>
  <c r="U34" i="25"/>
  <c r="V28" i="25"/>
  <c r="V24" i="25"/>
  <c r="U20" i="25"/>
  <c r="V121" i="25"/>
  <c r="V117" i="25"/>
  <c r="V112" i="25"/>
  <c r="V129" i="25"/>
  <c r="V103" i="25"/>
  <c r="V91" i="25"/>
  <c r="V77" i="25"/>
  <c r="U64" i="25"/>
  <c r="U41" i="25"/>
  <c r="V27" i="25"/>
  <c r="V111" i="25"/>
  <c r="V147" i="25"/>
  <c r="U106" i="25"/>
  <c r="V98" i="25"/>
  <c r="U86" i="25"/>
  <c r="U75" i="25"/>
  <c r="U48" i="25"/>
  <c r="U36" i="25"/>
  <c r="U22" i="25"/>
  <c r="V119" i="25"/>
  <c r="V110" i="25"/>
  <c r="V81" i="25"/>
  <c r="V73" i="25"/>
  <c r="V76" i="25"/>
  <c r="U76" i="25"/>
  <c r="V75" i="25"/>
  <c r="V74" i="25"/>
  <c r="U80" i="25"/>
  <c r="U108" i="25"/>
  <c r="U107" i="25"/>
  <c r="B16" i="7"/>
  <c r="AI15" i="7"/>
  <c r="AE15" i="7"/>
  <c r="AA15" i="7"/>
  <c r="W15" i="7"/>
  <c r="S15" i="7"/>
  <c r="O15" i="7"/>
  <c r="K15" i="7"/>
  <c r="G15" i="7"/>
  <c r="AJ25" i="7"/>
  <c r="AF25" i="7"/>
  <c r="AB25" i="7"/>
  <c r="X25" i="7"/>
  <c r="T25" i="7"/>
  <c r="AJ24" i="7"/>
  <c r="AF24" i="7"/>
  <c r="AB24" i="7"/>
  <c r="X24" i="7"/>
  <c r="T24" i="7"/>
  <c r="AJ23" i="7"/>
  <c r="AF23" i="7"/>
  <c r="AB23" i="7"/>
  <c r="X23" i="7"/>
  <c r="T23" i="7"/>
  <c r="AJ22" i="7"/>
  <c r="AF22" i="7"/>
  <c r="AB22" i="7"/>
  <c r="X22" i="7"/>
  <c r="T22" i="7"/>
  <c r="AJ21" i="7"/>
  <c r="AF21" i="7"/>
  <c r="AB21" i="7"/>
  <c r="X21" i="7"/>
  <c r="T21" i="7"/>
  <c r="AJ20" i="7"/>
  <c r="AF20" i="7"/>
  <c r="AB20" i="7"/>
  <c r="X20" i="7"/>
  <c r="T20" i="7"/>
  <c r="AJ19" i="7"/>
  <c r="AF19" i="7"/>
  <c r="AB19" i="7"/>
  <c r="X19" i="7"/>
  <c r="T19" i="7"/>
  <c r="AJ18" i="7"/>
  <c r="AF18" i="7"/>
  <c r="AB18" i="7"/>
  <c r="X18" i="7"/>
  <c r="T18" i="7"/>
  <c r="AJ17" i="7"/>
  <c r="AF17" i="7"/>
  <c r="AB17" i="7"/>
  <c r="X17" i="7"/>
  <c r="T17" i="7"/>
  <c r="AJ16" i="7"/>
  <c r="AF16" i="7"/>
  <c r="AB16" i="7"/>
  <c r="X16" i="7"/>
  <c r="T16" i="7"/>
  <c r="P25" i="7"/>
  <c r="P21" i="7"/>
  <c r="O24" i="7"/>
  <c r="O20" i="7"/>
  <c r="N21" i="7"/>
  <c r="K25" i="7"/>
  <c r="J25" i="7"/>
  <c r="B24" i="7"/>
  <c r="H25" i="7"/>
  <c r="C25" i="7"/>
  <c r="D24" i="7"/>
  <c r="D23" i="7"/>
  <c r="E22" i="7"/>
  <c r="F21" i="7"/>
  <c r="F20" i="7"/>
  <c r="G19" i="7"/>
  <c r="H18" i="7"/>
  <c r="H17" i="7"/>
  <c r="C17" i="7"/>
  <c r="D16" i="7"/>
  <c r="I19" i="7"/>
  <c r="J22" i="7"/>
  <c r="J17" i="7"/>
  <c r="L20" i="7"/>
  <c r="K18" i="7"/>
  <c r="M21" i="7"/>
  <c r="N20" i="7"/>
  <c r="O19" i="7"/>
  <c r="P17" i="7"/>
  <c r="C30" i="7"/>
  <c r="AF30" i="7"/>
  <c r="AA30" i="7"/>
  <c r="U30" i="7"/>
  <c r="P30" i="7"/>
  <c r="K30" i="7"/>
  <c r="E30" i="7"/>
  <c r="AG40" i="7"/>
  <c r="AB40" i="7"/>
  <c r="V40" i="7"/>
  <c r="Q40" i="7"/>
  <c r="AF39" i="7"/>
  <c r="Z39" i="7"/>
  <c r="U39" i="7"/>
  <c r="AJ38" i="7"/>
  <c r="AD38" i="7"/>
  <c r="Y38" i="7"/>
  <c r="T38" i="7"/>
  <c r="AH37" i="7"/>
  <c r="AC37" i="7"/>
  <c r="X37" i="7"/>
  <c r="R37" i="7"/>
  <c r="AG36" i="7"/>
  <c r="AB36" i="7"/>
  <c r="V36" i="7"/>
  <c r="Q36" i="7"/>
  <c r="AF35" i="7"/>
  <c r="Z35" i="7"/>
  <c r="U35" i="7"/>
  <c r="AJ34" i="7"/>
  <c r="AD34" i="7"/>
  <c r="Y34" i="7"/>
  <c r="T34" i="7"/>
  <c r="AH33" i="7"/>
  <c r="AC33" i="7"/>
  <c r="X33" i="7"/>
  <c r="R33" i="7"/>
  <c r="AG32" i="7"/>
  <c r="AB32" i="7"/>
  <c r="V32" i="7"/>
  <c r="Q32" i="7"/>
  <c r="AF31" i="7"/>
  <c r="Z31" i="7"/>
  <c r="U31" i="7"/>
  <c r="P40" i="7"/>
  <c r="P34" i="7"/>
  <c r="O36" i="7"/>
  <c r="N37" i="7"/>
  <c r="L40" i="7"/>
  <c r="K38" i="7"/>
  <c r="B40" i="7"/>
  <c r="B34" i="7"/>
  <c r="D40" i="7"/>
  <c r="E39" i="7"/>
  <c r="E38" i="7"/>
  <c r="F37" i="7"/>
  <c r="G36" i="7"/>
  <c r="G35" i="7"/>
  <c r="H34" i="7"/>
  <c r="C34" i="7"/>
  <c r="C33" i="7"/>
  <c r="D32" i="7"/>
  <c r="E31" i="7"/>
  <c r="I35" i="7"/>
  <c r="J38" i="7"/>
  <c r="J33" i="7"/>
  <c r="K36" i="7"/>
  <c r="L33" i="7"/>
  <c r="K31" i="7"/>
  <c r="M31" i="7"/>
  <c r="N31" i="7"/>
  <c r="P33" i="7"/>
  <c r="B56" i="7"/>
  <c r="B51" i="7"/>
  <c r="D57" i="7"/>
  <c r="D54" i="7"/>
  <c r="C52" i="7"/>
  <c r="D49" i="7"/>
  <c r="E55" i="7"/>
  <c r="E50" i="7"/>
  <c r="F54" i="7"/>
  <c r="F48" i="7"/>
  <c r="H53" i="7"/>
  <c r="G51" i="7"/>
  <c r="G48" i="7"/>
  <c r="I49" i="7"/>
  <c r="J49" i="7"/>
  <c r="L50" i="7"/>
  <c r="W58" i="7"/>
  <c r="R58" i="7"/>
  <c r="L58" i="7"/>
  <c r="G58" i="7"/>
  <c r="U57" i="7"/>
  <c r="O57" i="7"/>
  <c r="J57" i="7"/>
  <c r="X56" i="7"/>
  <c r="R56" i="7"/>
  <c r="M56" i="7"/>
  <c r="H56" i="7"/>
  <c r="T55" i="7"/>
  <c r="O55" i="7"/>
  <c r="J55" i="7"/>
  <c r="T54" i="7"/>
  <c r="O54" i="7"/>
  <c r="V53" i="7"/>
  <c r="U52" i="7"/>
  <c r="B17" i="7"/>
  <c r="AJ15" i="7"/>
  <c r="AF15" i="7"/>
  <c r="AB15" i="7"/>
  <c r="X15" i="7"/>
  <c r="T15" i="7"/>
  <c r="P15" i="7"/>
  <c r="L15" i="7"/>
  <c r="H15" i="7"/>
  <c r="D15" i="7"/>
  <c r="AG25" i="7"/>
  <c r="AC25" i="7"/>
  <c r="Y25" i="7"/>
  <c r="U25" i="7"/>
  <c r="Q25" i="7"/>
  <c r="AG24" i="7"/>
  <c r="AC24" i="7"/>
  <c r="Y24" i="7"/>
  <c r="U24" i="7"/>
  <c r="Q24" i="7"/>
  <c r="AG23" i="7"/>
  <c r="AC23" i="7"/>
  <c r="Y23" i="7"/>
  <c r="U23" i="7"/>
  <c r="Q23" i="7"/>
  <c r="AG22" i="7"/>
  <c r="AC22" i="7"/>
  <c r="Y22" i="7"/>
  <c r="U22" i="7"/>
  <c r="Q22" i="7"/>
  <c r="AG21" i="7"/>
  <c r="AC21" i="7"/>
  <c r="Y21" i="7"/>
  <c r="U21" i="7"/>
  <c r="Q21" i="7"/>
  <c r="AG20" i="7"/>
  <c r="AC20" i="7"/>
  <c r="Y20" i="7"/>
  <c r="U20" i="7"/>
  <c r="Q20" i="7"/>
  <c r="AG19" i="7"/>
  <c r="AC19" i="7"/>
  <c r="Y19" i="7"/>
  <c r="U19" i="7"/>
  <c r="Q19" i="7"/>
  <c r="AG18" i="7"/>
  <c r="AC18" i="7"/>
  <c r="Y18" i="7"/>
  <c r="U18" i="7"/>
  <c r="Q18" i="7"/>
  <c r="AG17" i="7"/>
  <c r="AC17" i="7"/>
  <c r="Y17" i="7"/>
  <c r="U17" i="7"/>
  <c r="Q17" i="7"/>
  <c r="AG16" i="7"/>
  <c r="AC16" i="7"/>
  <c r="Y16" i="7"/>
  <c r="U16" i="7"/>
  <c r="Q16" i="7"/>
  <c r="P22" i="7"/>
  <c r="O25" i="7"/>
  <c r="O21" i="7"/>
  <c r="N22" i="7"/>
  <c r="M22" i="7"/>
  <c r="K23" i="7"/>
  <c r="B25" i="7"/>
  <c r="B20" i="7"/>
  <c r="D25" i="7"/>
  <c r="E24" i="7"/>
  <c r="F23" i="7"/>
  <c r="F22" i="7"/>
  <c r="G21" i="7"/>
  <c r="H20" i="7"/>
  <c r="H19" i="7"/>
  <c r="C19" i="7"/>
  <c r="D18" i="7"/>
  <c r="D17" i="7"/>
  <c r="E16" i="7"/>
  <c r="I21" i="7"/>
  <c r="J23" i="7"/>
  <c r="J18" i="7"/>
  <c r="L21" i="7"/>
  <c r="L18" i="7"/>
  <c r="K16" i="7"/>
  <c r="M17" i="7"/>
  <c r="N16" i="7"/>
  <c r="P18" i="7"/>
  <c r="B31" i="7"/>
  <c r="AG30" i="7"/>
  <c r="AB30" i="7"/>
  <c r="W30" i="7"/>
  <c r="Q30" i="7"/>
  <c r="L30" i="7"/>
  <c r="G30" i="7"/>
  <c r="AH40" i="7"/>
  <c r="AC40" i="7"/>
  <c r="X40" i="7"/>
  <c r="R40" i="7"/>
  <c r="AG39" i="7"/>
  <c r="AB39" i="7"/>
  <c r="V39" i="7"/>
  <c r="Q39" i="7"/>
  <c r="AF38" i="7"/>
  <c r="Z38" i="7"/>
  <c r="U38" i="7"/>
  <c r="AJ37" i="7"/>
  <c r="AD37" i="7"/>
  <c r="Y37" i="7"/>
  <c r="T37" i="7"/>
  <c r="AH36" i="7"/>
  <c r="AC36" i="7"/>
  <c r="X36" i="7"/>
  <c r="R36" i="7"/>
  <c r="AG35" i="7"/>
  <c r="AB35" i="7"/>
  <c r="V35" i="7"/>
  <c r="Q35" i="7"/>
  <c r="AF34" i="7"/>
  <c r="Z34" i="7"/>
  <c r="U34" i="7"/>
  <c r="AJ33" i="7"/>
  <c r="AD33" i="7"/>
  <c r="Y33" i="7"/>
  <c r="T33" i="7"/>
  <c r="AH32" i="7"/>
  <c r="AC32" i="7"/>
  <c r="X32" i="7"/>
  <c r="R32" i="7"/>
  <c r="AG31" i="7"/>
  <c r="AB31" i="7"/>
  <c r="V31" i="7"/>
  <c r="Q31" i="7"/>
  <c r="P36" i="7"/>
  <c r="O37" i="7"/>
  <c r="N38" i="7"/>
  <c r="M38" i="7"/>
  <c r="L38" i="7"/>
  <c r="B33" i="7"/>
  <c r="B36" i="7"/>
  <c r="E40" i="7"/>
  <c r="F39" i="7"/>
  <c r="G38" i="7"/>
  <c r="G37" i="7"/>
  <c r="H36" i="7"/>
  <c r="C36" i="7"/>
  <c r="C35" i="7"/>
  <c r="D34" i="7"/>
  <c r="E33" i="7"/>
  <c r="E32" i="7"/>
  <c r="F31" i="7"/>
  <c r="I37" i="7"/>
  <c r="I31" i="7"/>
  <c r="J34" i="7"/>
  <c r="K37" i="7"/>
  <c r="K34" i="7"/>
  <c r="L31" i="7"/>
  <c r="M33" i="7"/>
  <c r="N32" i="7"/>
  <c r="O31" i="7"/>
  <c r="B58" i="7"/>
  <c r="B52" i="7"/>
  <c r="C58" i="7"/>
  <c r="D55" i="7"/>
  <c r="D52" i="7"/>
  <c r="C50" i="7"/>
  <c r="E57" i="7"/>
  <c r="E51" i="7"/>
  <c r="F55" i="7"/>
  <c r="F50" i="7"/>
  <c r="G54" i="7"/>
  <c r="H51" i="7"/>
  <c r="G49" i="7"/>
  <c r="I50" i="7"/>
  <c r="J50" i="7"/>
  <c r="K49" i="7"/>
  <c r="X58" i="7"/>
  <c r="S58" i="7"/>
  <c r="N58" i="7"/>
  <c r="H58" i="7"/>
  <c r="V57" i="7"/>
  <c r="Q57" i="7"/>
  <c r="K57" i="7"/>
  <c r="F57" i="7"/>
  <c r="T56" i="7"/>
  <c r="N56" i="7"/>
  <c r="I56" i="7"/>
  <c r="V55" i="7"/>
  <c r="P55" i="7"/>
  <c r="K55" i="7"/>
  <c r="V54" i="7"/>
  <c r="P54" i="7"/>
  <c r="J54" i="7"/>
  <c r="J53" i="7"/>
  <c r="B15" i="7"/>
  <c r="C15" i="7"/>
  <c r="AG15" i="7"/>
  <c r="AC15" i="7"/>
  <c r="Y15" i="7"/>
  <c r="U15" i="7"/>
  <c r="Q15" i="7"/>
  <c r="M15" i="7"/>
  <c r="I15" i="7"/>
  <c r="E15" i="7"/>
  <c r="AH25" i="7"/>
  <c r="AD25" i="7"/>
  <c r="Z25" i="7"/>
  <c r="V25" i="7"/>
  <c r="R25" i="7"/>
  <c r="AH24" i="7"/>
  <c r="AD24" i="7"/>
  <c r="Z24" i="7"/>
  <c r="V24" i="7"/>
  <c r="R24" i="7"/>
  <c r="AH23" i="7"/>
  <c r="AD23" i="7"/>
  <c r="Z23" i="7"/>
  <c r="V23" i="7"/>
  <c r="R23" i="7"/>
  <c r="AH22" i="7"/>
  <c r="AD22" i="7"/>
  <c r="Z22" i="7"/>
  <c r="V22" i="7"/>
  <c r="R22" i="7"/>
  <c r="AH21" i="7"/>
  <c r="AD21" i="7"/>
  <c r="Z21" i="7"/>
  <c r="V21" i="7"/>
  <c r="R21" i="7"/>
  <c r="AH20" i="7"/>
  <c r="AD20" i="7"/>
  <c r="Z20" i="7"/>
  <c r="V20" i="7"/>
  <c r="R20" i="7"/>
  <c r="AH19" i="7"/>
  <c r="AD19" i="7"/>
  <c r="Z19" i="7"/>
  <c r="V19" i="7"/>
  <c r="R19" i="7"/>
  <c r="AH18" i="7"/>
  <c r="AD18" i="7"/>
  <c r="Z18" i="7"/>
  <c r="V18" i="7"/>
  <c r="R18" i="7"/>
  <c r="AH17" i="7"/>
  <c r="AD17" i="7"/>
  <c r="Z17" i="7"/>
  <c r="V17" i="7"/>
  <c r="R17" i="7"/>
  <c r="AH16" i="7"/>
  <c r="AD16" i="7"/>
  <c r="Z16" i="7"/>
  <c r="V16" i="7"/>
  <c r="R16" i="7"/>
  <c r="P23" i="7"/>
  <c r="P19" i="7"/>
  <c r="O22" i="7"/>
  <c r="N23" i="7"/>
  <c r="M23" i="7"/>
  <c r="K24" i="7"/>
  <c r="B18" i="7"/>
  <c r="B21" i="7"/>
  <c r="F25" i="7"/>
  <c r="F24" i="7"/>
  <c r="G23" i="7"/>
  <c r="H22" i="7"/>
  <c r="H21" i="7"/>
  <c r="C21" i="7"/>
  <c r="D20" i="7"/>
  <c r="D19" i="7"/>
  <c r="E18" i="7"/>
  <c r="F17" i="7"/>
  <c r="F16" i="7"/>
  <c r="I22" i="7"/>
  <c r="I17" i="7"/>
  <c r="J19" i="7"/>
  <c r="K22" i="7"/>
  <c r="L19" i="7"/>
  <c r="L16" i="7"/>
  <c r="M18" i="7"/>
  <c r="N18" i="7"/>
  <c r="O16" i="7"/>
  <c r="B32" i="7"/>
  <c r="AI30" i="7"/>
  <c r="AC30" i="7"/>
  <c r="X30" i="7"/>
  <c r="S30" i="7"/>
  <c r="M30" i="7"/>
  <c r="H30" i="7"/>
  <c r="AJ40" i="7"/>
  <c r="AD40" i="7"/>
  <c r="Y40" i="7"/>
  <c r="T40" i="7"/>
  <c r="AH39" i="7"/>
  <c r="AC39" i="7"/>
  <c r="X39" i="7"/>
  <c r="R39" i="7"/>
  <c r="AG38" i="7"/>
  <c r="AB38" i="7"/>
  <c r="V38" i="7"/>
  <c r="Q38" i="7"/>
  <c r="AF37" i="7"/>
  <c r="Z37" i="7"/>
  <c r="U37" i="7"/>
  <c r="AJ36" i="7"/>
  <c r="AD36" i="7"/>
  <c r="Y36" i="7"/>
  <c r="T36" i="7"/>
  <c r="AH35" i="7"/>
  <c r="AC35" i="7"/>
  <c r="X35" i="7"/>
  <c r="R35" i="7"/>
  <c r="AG34" i="7"/>
  <c r="AB34" i="7"/>
  <c r="V34" i="7"/>
  <c r="Q34" i="7"/>
  <c r="AF33" i="7"/>
  <c r="Z33" i="7"/>
  <c r="U33" i="7"/>
  <c r="AJ32" i="7"/>
  <c r="AD32" i="7"/>
  <c r="Y32" i="7"/>
  <c r="T32" i="7"/>
  <c r="AH31" i="7"/>
  <c r="AC31" i="7"/>
  <c r="X31" i="7"/>
  <c r="R31" i="7"/>
  <c r="P37" i="7"/>
  <c r="O39" i="7"/>
  <c r="N39" i="7"/>
  <c r="M39" i="7"/>
  <c r="L39" i="7"/>
  <c r="I40" i="7"/>
  <c r="B37" i="7"/>
  <c r="G40" i="7"/>
  <c r="G39" i="7"/>
  <c r="H38" i="7"/>
  <c r="C38" i="7"/>
  <c r="C37" i="7"/>
  <c r="D36" i="7"/>
  <c r="E35" i="7"/>
  <c r="E34" i="7"/>
  <c r="F33" i="7"/>
  <c r="G32" i="7"/>
  <c r="G31" i="7"/>
  <c r="I38" i="7"/>
  <c r="I33" i="7"/>
  <c r="J35" i="7"/>
  <c r="L37" i="7"/>
  <c r="K35" i="7"/>
  <c r="K32" i="7"/>
  <c r="M34" i="7"/>
  <c r="N34" i="7"/>
  <c r="O32" i="7"/>
  <c r="B48" i="7"/>
  <c r="B54" i="7"/>
  <c r="D58" i="7"/>
  <c r="C56" i="7"/>
  <c r="D53" i="7"/>
  <c r="D50" i="7"/>
  <c r="C48" i="7"/>
  <c r="E53" i="7"/>
  <c r="F56" i="7"/>
  <c r="F51" i="7"/>
  <c r="G55" i="7"/>
  <c r="G52" i="7"/>
  <c r="H49" i="7"/>
  <c r="I52" i="7"/>
  <c r="J51" i="7"/>
  <c r="K50" i="7"/>
  <c r="L48" i="7"/>
  <c r="T58" i="7"/>
  <c r="O58" i="7"/>
  <c r="J58" i="7"/>
  <c r="W57" i="7"/>
  <c r="R57" i="7"/>
  <c r="M57" i="7"/>
  <c r="G57" i="7"/>
  <c r="U56" i="7"/>
  <c r="P56" i="7"/>
  <c r="J56" i="7"/>
  <c r="W55" i="7"/>
  <c r="R55" i="7"/>
  <c r="L55" i="7"/>
  <c r="W54" i="7"/>
  <c r="R54" i="7"/>
  <c r="K54" i="7"/>
  <c r="P63" i="7"/>
  <c r="T63" i="7"/>
  <c r="X63" i="7"/>
  <c r="P64" i="7"/>
  <c r="T64" i="7"/>
  <c r="X64" i="7"/>
  <c r="P65" i="7"/>
  <c r="T65" i="7"/>
  <c r="X65" i="7"/>
  <c r="O66" i="7"/>
  <c r="S66" i="7"/>
  <c r="W66" i="7"/>
  <c r="M67" i="7"/>
  <c r="Q67" i="7"/>
  <c r="U67" i="7"/>
  <c r="J68" i="7"/>
  <c r="N68" i="7"/>
  <c r="R68" i="7"/>
  <c r="V68" i="7"/>
  <c r="J69" i="7"/>
  <c r="N69" i="7"/>
  <c r="R69" i="7"/>
  <c r="V69" i="7"/>
  <c r="J70" i="7"/>
  <c r="N70" i="7"/>
  <c r="R70" i="7"/>
  <c r="V70" i="7"/>
  <c r="H71" i="7"/>
  <c r="L71" i="7"/>
  <c r="P71" i="7"/>
  <c r="T71" i="7"/>
  <c r="X71" i="7"/>
  <c r="I72" i="7"/>
  <c r="M72" i="7"/>
  <c r="Q72" i="7"/>
  <c r="U72" i="7"/>
  <c r="F71" i="7"/>
  <c r="I73" i="7"/>
  <c r="M73" i="7"/>
  <c r="Q73" i="7"/>
  <c r="U73" i="7"/>
  <c r="E73" i="7"/>
  <c r="K63" i="7"/>
  <c r="J63" i="7"/>
  <c r="J67" i="7"/>
  <c r="I66" i="7"/>
  <c r="H63" i="7"/>
  <c r="H65" i="7"/>
  <c r="H67" i="7"/>
  <c r="H69" i="7"/>
  <c r="F64" i="7"/>
  <c r="F68" i="7"/>
  <c r="E64" i="7"/>
  <c r="E68" i="7"/>
  <c r="E72" i="7"/>
  <c r="D64" i="7"/>
  <c r="D66" i="7"/>
  <c r="D68" i="7"/>
  <c r="D70" i="7"/>
  <c r="D72" i="7"/>
  <c r="B65" i="7"/>
  <c r="B69" i="7"/>
  <c r="B73" i="7"/>
  <c r="O48" i="7"/>
  <c r="S48" i="7"/>
  <c r="W48" i="7"/>
  <c r="O49" i="7"/>
  <c r="S49" i="7"/>
  <c r="W49" i="7"/>
  <c r="O50" i="7"/>
  <c r="S50" i="7"/>
  <c r="W50" i="7"/>
  <c r="N51" i="7"/>
  <c r="R51" i="7"/>
  <c r="V51" i="7"/>
  <c r="L52" i="7"/>
  <c r="P52" i="7"/>
  <c r="T52" i="7"/>
  <c r="X52" i="7"/>
  <c r="M53" i="7"/>
  <c r="Q53" i="7"/>
  <c r="U53" i="7"/>
  <c r="I54" i="7"/>
  <c r="M54" i="7"/>
  <c r="Q54" i="7"/>
  <c r="U54" i="7"/>
  <c r="I55" i="7"/>
  <c r="M55" i="7"/>
  <c r="Q55" i="7"/>
  <c r="U55" i="7"/>
  <c r="G56" i="7"/>
  <c r="K56" i="7"/>
  <c r="O56" i="7"/>
  <c r="S56" i="7"/>
  <c r="W56" i="7"/>
  <c r="H57" i="7"/>
  <c r="L57" i="7"/>
  <c r="P57" i="7"/>
  <c r="T57" i="7"/>
  <c r="X57" i="7"/>
  <c r="I58" i="7"/>
  <c r="M58" i="7"/>
  <c r="Q58" i="7"/>
  <c r="U58" i="7"/>
  <c r="E58" i="7"/>
  <c r="K48" i="7"/>
  <c r="J48" i="7"/>
  <c r="J52" i="7"/>
  <c r="I51" i="7"/>
  <c r="H48" i="7"/>
  <c r="H50" i="7"/>
  <c r="H52" i="7"/>
  <c r="H54" i="7"/>
  <c r="F49" i="7"/>
  <c r="F53" i="7"/>
  <c r="E48" i="7"/>
  <c r="E52" i="7"/>
  <c r="E56" i="7"/>
  <c r="C49" i="7"/>
  <c r="C51" i="7"/>
  <c r="C53" i="7"/>
  <c r="C55" i="7"/>
  <c r="C57" i="7"/>
  <c r="B49" i="7"/>
  <c r="B53" i="7"/>
  <c r="B57" i="7"/>
  <c r="P32" i="7"/>
  <c r="O33" i="7"/>
  <c r="N33" i="7"/>
  <c r="M32" i="7"/>
  <c r="M36" i="7"/>
  <c r="L32" i="7"/>
  <c r="L34" i="7"/>
  <c r="L36" i="7"/>
  <c r="J32" i="7"/>
  <c r="J36" i="7"/>
  <c r="I32" i="7"/>
  <c r="I36" i="7"/>
  <c r="D31" i="7"/>
  <c r="H31" i="7"/>
  <c r="F32" i="7"/>
  <c r="D33" i="7"/>
  <c r="H33" i="7"/>
  <c r="F34" i="7"/>
  <c r="D35" i="7"/>
  <c r="H35" i="7"/>
  <c r="F36" i="7"/>
  <c r="D37" i="7"/>
  <c r="H37" i="7"/>
  <c r="F38" i="7"/>
  <c r="D39" i="7"/>
  <c r="H39" i="7"/>
  <c r="F40" i="7"/>
  <c r="B35" i="7"/>
  <c r="B39" i="7"/>
  <c r="J39" i="7"/>
  <c r="K39" i="7"/>
  <c r="M37" i="7"/>
  <c r="N36" i="7"/>
  <c r="N40" i="7"/>
  <c r="O38" i="7"/>
  <c r="P35" i="7"/>
  <c r="P39" i="7"/>
  <c r="S31" i="7"/>
  <c r="W31" i="7"/>
  <c r="AA31" i="7"/>
  <c r="AE31" i="7"/>
  <c r="AI31" i="7"/>
  <c r="S32" i="7"/>
  <c r="W32" i="7"/>
  <c r="AA32" i="7"/>
  <c r="AE32" i="7"/>
  <c r="AI32" i="7"/>
  <c r="S33" i="7"/>
  <c r="W33" i="7"/>
  <c r="AA33" i="7"/>
  <c r="AE33" i="7"/>
  <c r="AI33" i="7"/>
  <c r="S34" i="7"/>
  <c r="W34" i="7"/>
  <c r="AA34" i="7"/>
  <c r="AE34" i="7"/>
  <c r="AI34" i="7"/>
  <c r="S35" i="7"/>
  <c r="W35" i="7"/>
  <c r="AA35" i="7"/>
  <c r="AE35" i="7"/>
  <c r="AI35" i="7"/>
  <c r="S36" i="7"/>
  <c r="W36" i="7"/>
  <c r="AA36" i="7"/>
  <c r="AE36" i="7"/>
  <c r="AI36" i="7"/>
  <c r="S37" i="7"/>
  <c r="W37" i="7"/>
  <c r="AA37" i="7"/>
  <c r="AE37" i="7"/>
  <c r="AI37" i="7"/>
  <c r="S38" i="7"/>
  <c r="W38" i="7"/>
  <c r="AA38" i="7"/>
  <c r="AE38" i="7"/>
  <c r="AI38" i="7"/>
  <c r="S39" i="7"/>
  <c r="W39" i="7"/>
  <c r="AA39" i="7"/>
  <c r="AE39" i="7"/>
  <c r="AI39" i="7"/>
  <c r="S40" i="7"/>
  <c r="W40" i="7"/>
  <c r="AA40" i="7"/>
  <c r="AE40" i="7"/>
  <c r="AI40" i="7"/>
  <c r="F30" i="7"/>
  <c r="J30" i="7"/>
  <c r="N30" i="7"/>
  <c r="R30" i="7"/>
  <c r="V30" i="7"/>
  <c r="Z30" i="7"/>
  <c r="AD30" i="7"/>
  <c r="AH30" i="7"/>
  <c r="C31" i="7"/>
  <c r="P16" i="7"/>
  <c r="O17" i="7"/>
  <c r="N17" i="7"/>
  <c r="M16" i="7"/>
  <c r="M20" i="7"/>
  <c r="K17" i="7"/>
  <c r="K19" i="7"/>
  <c r="K21" i="7"/>
  <c r="J16" i="7"/>
  <c r="J20" i="7"/>
  <c r="I16" i="7"/>
  <c r="I20" i="7"/>
  <c r="I24" i="7"/>
  <c r="G16" i="7"/>
  <c r="E17" i="7"/>
  <c r="C18" i="7"/>
  <c r="G18" i="7"/>
  <c r="E19" i="7"/>
  <c r="C20" i="7"/>
  <c r="G20" i="7"/>
  <c r="E21" i="7"/>
  <c r="C22" i="7"/>
  <c r="G22" i="7"/>
  <c r="E23" i="7"/>
  <c r="C24" i="7"/>
  <c r="G24" i="7"/>
  <c r="E25" i="7"/>
  <c r="B19" i="7"/>
  <c r="B23" i="7"/>
  <c r="I25" i="7"/>
  <c r="L23" i="7"/>
  <c r="L25" i="7"/>
  <c r="M25" i="7"/>
  <c r="N24" i="7"/>
  <c r="O63" i="7"/>
  <c r="S63" i="7"/>
  <c r="W63" i="7"/>
  <c r="O64" i="7"/>
  <c r="S64" i="7"/>
  <c r="W64" i="7"/>
  <c r="O65" i="7"/>
  <c r="S65" i="7"/>
  <c r="W65" i="7"/>
  <c r="N66" i="7"/>
  <c r="R66" i="7"/>
  <c r="V66" i="7"/>
  <c r="L67" i="7"/>
  <c r="P67" i="7"/>
  <c r="T67" i="7"/>
  <c r="X67" i="7"/>
  <c r="M68" i="7"/>
  <c r="Q68" i="7"/>
  <c r="U68" i="7"/>
  <c r="I69" i="7"/>
  <c r="M69" i="7"/>
  <c r="Q69" i="7"/>
  <c r="U69" i="7"/>
  <c r="I70" i="7"/>
  <c r="M70" i="7"/>
  <c r="Q70" i="7"/>
  <c r="U70" i="7"/>
  <c r="G71" i="7"/>
  <c r="K71" i="7"/>
  <c r="O71" i="7"/>
  <c r="S71" i="7"/>
  <c r="W71" i="7"/>
  <c r="H72" i="7"/>
  <c r="L72" i="7"/>
  <c r="P72" i="7"/>
  <c r="T72" i="7"/>
  <c r="X72" i="7"/>
  <c r="H73" i="7"/>
  <c r="L73" i="7"/>
  <c r="P73" i="7"/>
  <c r="T73" i="7"/>
  <c r="X73" i="7"/>
  <c r="L65" i="7"/>
  <c r="K66" i="7"/>
  <c r="J66" i="7"/>
  <c r="I65" i="7"/>
  <c r="G63" i="7"/>
  <c r="G65" i="7"/>
  <c r="G67" i="7"/>
  <c r="G69" i="7"/>
  <c r="F63" i="7"/>
  <c r="F67" i="7"/>
  <c r="E63" i="7"/>
  <c r="E67" i="7"/>
  <c r="E71" i="7"/>
  <c r="C64" i="7"/>
  <c r="C66" i="7"/>
  <c r="C68" i="7"/>
  <c r="C70" i="7"/>
  <c r="C72" i="7"/>
  <c r="B64" i="7"/>
  <c r="B68" i="7"/>
  <c r="B72" i="7"/>
  <c r="N48" i="7"/>
  <c r="R48" i="7"/>
  <c r="V48" i="7"/>
  <c r="N49" i="7"/>
  <c r="R49" i="7"/>
  <c r="V49" i="7"/>
  <c r="N50" i="7"/>
  <c r="R50" i="7"/>
  <c r="V50" i="7"/>
  <c r="M51" i="7"/>
  <c r="Q51" i="7"/>
  <c r="U51" i="7"/>
  <c r="K52" i="7"/>
  <c r="O52" i="7"/>
  <c r="S52" i="7"/>
  <c r="W52" i="7"/>
  <c r="L53" i="7"/>
  <c r="P53" i="7"/>
  <c r="T53" i="7"/>
  <c r="X53" i="7"/>
  <c r="L54" i="7"/>
  <c r="N63" i="7"/>
  <c r="R63" i="7"/>
  <c r="V63" i="7"/>
  <c r="N64" i="7"/>
  <c r="R64" i="7"/>
  <c r="V64" i="7"/>
  <c r="N65" i="7"/>
  <c r="R65" i="7"/>
  <c r="V65" i="7"/>
  <c r="M66" i="7"/>
  <c r="Q66" i="7"/>
  <c r="U66" i="7"/>
  <c r="K67" i="7"/>
  <c r="O67" i="7"/>
  <c r="S67" i="7"/>
  <c r="W67" i="7"/>
  <c r="L68" i="7"/>
  <c r="P68" i="7"/>
  <c r="T68" i="7"/>
  <c r="X68" i="7"/>
  <c r="L69" i="7"/>
  <c r="P69" i="7"/>
  <c r="T69" i="7"/>
  <c r="X69" i="7"/>
  <c r="L70" i="7"/>
  <c r="P70" i="7"/>
  <c r="T70" i="7"/>
  <c r="X70" i="7"/>
  <c r="J71" i="7"/>
  <c r="N71" i="7"/>
  <c r="R71" i="7"/>
  <c r="V71" i="7"/>
  <c r="G72" i="7"/>
  <c r="K72" i="7"/>
  <c r="O72" i="7"/>
  <c r="S72" i="7"/>
  <c r="W72" i="7"/>
  <c r="G73" i="7"/>
  <c r="K73" i="7"/>
  <c r="O73" i="7"/>
  <c r="S73" i="7"/>
  <c r="W73" i="7"/>
  <c r="L64" i="7"/>
  <c r="K65" i="7"/>
  <c r="J65" i="7"/>
  <c r="I64" i="7"/>
  <c r="I68" i="7"/>
  <c r="H64" i="7"/>
  <c r="H66" i="7"/>
  <c r="H68" i="7"/>
  <c r="H70" i="7"/>
  <c r="F66" i="7"/>
  <c r="F70" i="7"/>
  <c r="E66" i="7"/>
  <c r="E70" i="7"/>
  <c r="D63" i="7"/>
  <c r="D65" i="7"/>
  <c r="D67" i="7"/>
  <c r="D69" i="7"/>
  <c r="D71" i="7"/>
  <c r="D73" i="7"/>
  <c r="B67" i="7"/>
  <c r="B71" i="7"/>
  <c r="M48" i="7"/>
  <c r="Q48" i="7"/>
  <c r="U48" i="7"/>
  <c r="M49" i="7"/>
  <c r="Q49" i="7"/>
  <c r="U49" i="7"/>
  <c r="M50" i="7"/>
  <c r="Q50" i="7"/>
  <c r="U50" i="7"/>
  <c r="L51" i="7"/>
  <c r="P51" i="7"/>
  <c r="T51" i="7"/>
  <c r="X51" i="7"/>
  <c r="N52" i="7"/>
  <c r="R52" i="7"/>
  <c r="V52" i="7"/>
  <c r="K53" i="7"/>
  <c r="O53" i="7"/>
  <c r="S53" i="7"/>
  <c r="W53" i="7"/>
  <c r="M63" i="7"/>
  <c r="Q63" i="7"/>
  <c r="U63" i="7"/>
  <c r="M64" i="7"/>
  <c r="Q64" i="7"/>
  <c r="U64" i="7"/>
  <c r="M65" i="7"/>
  <c r="Q65" i="7"/>
  <c r="U65" i="7"/>
  <c r="L66" i="7"/>
  <c r="P66" i="7"/>
  <c r="T66" i="7"/>
  <c r="X66" i="7"/>
  <c r="N67" i="7"/>
  <c r="R67" i="7"/>
  <c r="V67" i="7"/>
  <c r="K68" i="7"/>
  <c r="O68" i="7"/>
  <c r="S68" i="7"/>
  <c r="W68" i="7"/>
  <c r="K69" i="7"/>
  <c r="O69" i="7"/>
  <c r="S69" i="7"/>
  <c r="W69" i="7"/>
  <c r="K70" i="7"/>
  <c r="O70" i="7"/>
  <c r="S70" i="7"/>
  <c r="W70" i="7"/>
  <c r="I71" i="7"/>
  <c r="M71" i="7"/>
  <c r="Q71" i="7"/>
  <c r="U71" i="7"/>
  <c r="F72" i="7"/>
  <c r="J72" i="7"/>
  <c r="N72" i="7"/>
  <c r="R72" i="7"/>
  <c r="V72" i="7"/>
  <c r="F73" i="7"/>
  <c r="J73" i="7"/>
  <c r="N73" i="7"/>
  <c r="R73" i="7"/>
  <c r="V73" i="7"/>
  <c r="L63" i="7"/>
  <c r="K64" i="7"/>
  <c r="J64" i="7"/>
  <c r="I63" i="7"/>
  <c r="I67" i="7"/>
  <c r="G64" i="7"/>
  <c r="G66" i="7"/>
  <c r="G68" i="7"/>
  <c r="G70" i="7"/>
  <c r="F65" i="7"/>
  <c r="F69" i="7"/>
  <c r="E65" i="7"/>
  <c r="E69" i="7"/>
  <c r="C63" i="7"/>
  <c r="C65" i="7"/>
  <c r="C67" i="7"/>
  <c r="C69" i="7"/>
  <c r="C71" i="7"/>
  <c r="C73" i="7"/>
  <c r="B66" i="7"/>
  <c r="B70" i="7"/>
  <c r="B63" i="7"/>
  <c r="P48" i="7"/>
  <c r="T48" i="7"/>
  <c r="X48" i="7"/>
  <c r="P49" i="7"/>
  <c r="T49" i="7"/>
  <c r="X49" i="7"/>
  <c r="P50" i="7"/>
  <c r="T50" i="7"/>
  <c r="X50" i="7"/>
  <c r="O51" i="7"/>
  <c r="S51" i="7"/>
  <c r="W51" i="7"/>
  <c r="M52" i="7"/>
  <c r="Q52" i="7"/>
  <c r="C16" i="7"/>
  <c r="AH15" i="7"/>
  <c r="AD15" i="7"/>
  <c r="Z15" i="7"/>
  <c r="V15" i="7"/>
  <c r="R15" i="7"/>
  <c r="N15" i="7"/>
  <c r="J15" i="7"/>
  <c r="F15" i="7"/>
  <c r="AI25" i="7"/>
  <c r="AE25" i="7"/>
  <c r="AA25" i="7"/>
  <c r="W25" i="7"/>
  <c r="S25" i="7"/>
  <c r="AI24" i="7"/>
  <c r="AE24" i="7"/>
  <c r="AA24" i="7"/>
  <c r="W24" i="7"/>
  <c r="S24" i="7"/>
  <c r="AI23" i="7"/>
  <c r="AE23" i="7"/>
  <c r="AA23" i="7"/>
  <c r="W23" i="7"/>
  <c r="S23" i="7"/>
  <c r="AI22" i="7"/>
  <c r="AE22" i="7"/>
  <c r="AA22" i="7"/>
  <c r="W22" i="7"/>
  <c r="S22" i="7"/>
  <c r="AI21" i="7"/>
  <c r="AE21" i="7"/>
  <c r="AA21" i="7"/>
  <c r="W21" i="7"/>
  <c r="S21" i="7"/>
  <c r="AI20" i="7"/>
  <c r="AE20" i="7"/>
  <c r="AA20" i="7"/>
  <c r="W20" i="7"/>
  <c r="S20" i="7"/>
  <c r="AI19" i="7"/>
  <c r="AE19" i="7"/>
  <c r="AA19" i="7"/>
  <c r="W19" i="7"/>
  <c r="S19" i="7"/>
  <c r="AI18" i="7"/>
  <c r="AE18" i="7"/>
  <c r="AA18" i="7"/>
  <c r="W18" i="7"/>
  <c r="S18" i="7"/>
  <c r="AI17" i="7"/>
  <c r="AE17" i="7"/>
  <c r="AA17" i="7"/>
  <c r="W17" i="7"/>
  <c r="S17" i="7"/>
  <c r="AI16" i="7"/>
  <c r="AE16" i="7"/>
  <c r="AA16" i="7"/>
  <c r="W16" i="7"/>
  <c r="S16" i="7"/>
  <c r="P24" i="7"/>
  <c r="P20" i="7"/>
  <c r="O23" i="7"/>
  <c r="N25" i="7"/>
  <c r="M24" i="7"/>
  <c r="L24" i="7"/>
  <c r="J24" i="7"/>
  <c r="B22" i="7"/>
  <c r="G25" i="7"/>
  <c r="H24" i="7"/>
  <c r="H23" i="7"/>
  <c r="C23" i="7"/>
  <c r="D22" i="7"/>
  <c r="D21" i="7"/>
  <c r="E20" i="7"/>
  <c r="F19" i="7"/>
  <c r="F18" i="7"/>
  <c r="G17" i="7"/>
  <c r="H16" i="7"/>
  <c r="I23" i="7"/>
  <c r="I18" i="7"/>
  <c r="J21" i="7"/>
  <c r="L22" i="7"/>
  <c r="K20" i="7"/>
  <c r="L17" i="7"/>
  <c r="M19" i="7"/>
  <c r="N19" i="7"/>
  <c r="O18" i="7"/>
  <c r="B30" i="7"/>
  <c r="AJ30" i="7"/>
  <c r="AE30" i="7"/>
  <c r="Y30" i="7"/>
  <c r="T30" i="7"/>
  <c r="O30" i="7"/>
  <c r="I30" i="7"/>
  <c r="D30" i="7"/>
  <c r="AF40" i="7"/>
  <c r="Z40" i="7"/>
  <c r="U40" i="7"/>
  <c r="AJ39" i="7"/>
  <c r="AD39" i="7"/>
  <c r="Y39" i="7"/>
  <c r="T39" i="7"/>
  <c r="AH38" i="7"/>
  <c r="AC38" i="7"/>
  <c r="X38" i="7"/>
  <c r="R38" i="7"/>
  <c r="AG37" i="7"/>
  <c r="AB37" i="7"/>
  <c r="V37" i="7"/>
  <c r="Q37" i="7"/>
  <c r="AF36" i="7"/>
  <c r="Z36" i="7"/>
  <c r="U36" i="7"/>
  <c r="AJ35" i="7"/>
  <c r="AD35" i="7"/>
  <c r="Y35" i="7"/>
  <c r="T35" i="7"/>
  <c r="AH34" i="7"/>
  <c r="AC34" i="7"/>
  <c r="X34" i="7"/>
  <c r="R34" i="7"/>
  <c r="AG33" i="7"/>
  <c r="AB33" i="7"/>
  <c r="V33" i="7"/>
  <c r="Q33" i="7"/>
  <c r="AF32" i="7"/>
  <c r="Z32" i="7"/>
  <c r="U32" i="7"/>
  <c r="AJ31" i="7"/>
  <c r="AD31" i="7"/>
  <c r="Y31" i="7"/>
  <c r="T31" i="7"/>
  <c r="P38" i="7"/>
  <c r="O40" i="7"/>
  <c r="O35" i="7"/>
  <c r="M40" i="7"/>
  <c r="K40" i="7"/>
  <c r="J40" i="7"/>
  <c r="B38" i="7"/>
  <c r="H40" i="7"/>
  <c r="C40" i="7"/>
  <c r="C39" i="7"/>
  <c r="D38" i="7"/>
  <c r="E37" i="7"/>
  <c r="E36" i="7"/>
  <c r="F35" i="7"/>
  <c r="G34" i="7"/>
  <c r="G33" i="7"/>
  <c r="H32" i="7"/>
  <c r="C32" i="7"/>
  <c r="I39" i="7"/>
  <c r="I34" i="7"/>
  <c r="J37" i="7"/>
  <c r="J31" i="7"/>
  <c r="L35" i="7"/>
  <c r="K33" i="7"/>
  <c r="M35" i="7"/>
  <c r="N35" i="7"/>
  <c r="O34" i="7"/>
  <c r="P31" i="7"/>
  <c r="B55" i="7"/>
  <c r="B50" i="7"/>
  <c r="D56" i="7"/>
  <c r="C54" i="7"/>
  <c r="D51" i="7"/>
  <c r="D48" i="7"/>
  <c r="E54" i="7"/>
  <c r="E49" i="7"/>
  <c r="F52" i="7"/>
  <c r="H55" i="7"/>
  <c r="G53" i="7"/>
  <c r="G50" i="7"/>
  <c r="I53" i="7"/>
  <c r="I48" i="7"/>
  <c r="K51" i="7"/>
  <c r="L49" i="7"/>
  <c r="V58" i="7"/>
  <c r="P58" i="7"/>
  <c r="K58" i="7"/>
  <c r="F58" i="7"/>
  <c r="S57" i="7"/>
  <c r="N57" i="7"/>
  <c r="I57" i="7"/>
  <c r="V56" i="7"/>
  <c r="Q56" i="7"/>
  <c r="L56" i="7"/>
  <c r="X55" i="7"/>
  <c r="S55" i="7"/>
  <c r="N55" i="7"/>
  <c r="X54" i="7"/>
  <c r="S54" i="7"/>
  <c r="N54" i="7"/>
  <c r="R53" i="7"/>
  <c r="W53" i="33"/>
  <c r="AG42" i="33"/>
  <c r="C52" i="33"/>
  <c r="B73" i="33"/>
  <c r="R73" i="33"/>
  <c r="AJ32" i="33"/>
  <c r="AH39" i="33"/>
  <c r="Z33" i="33"/>
  <c r="G50" i="33"/>
  <c r="J58" i="33"/>
  <c r="K54" i="33"/>
  <c r="C74" i="33"/>
  <c r="J65" i="33"/>
  <c r="G73" i="33"/>
  <c r="V68" i="33"/>
  <c r="AC32" i="33"/>
  <c r="AE42" i="33"/>
  <c r="AA39" i="33"/>
  <c r="W36" i="33"/>
  <c r="S33" i="33"/>
  <c r="C51" i="33"/>
  <c r="Q60" i="33"/>
  <c r="I57" i="33"/>
  <c r="S52" i="33"/>
  <c r="E74" i="33"/>
  <c r="N75" i="33"/>
  <c r="V71" i="33"/>
  <c r="P67" i="33"/>
  <c r="H34" i="33"/>
  <c r="R16" i="33"/>
  <c r="S25" i="33"/>
  <c r="AG20" i="33"/>
  <c r="O25" i="33"/>
  <c r="D34" i="33"/>
  <c r="N16" i="33"/>
  <c r="AI24" i="33"/>
  <c r="AC20" i="33"/>
  <c r="O21" i="33"/>
  <c r="F33" i="33"/>
  <c r="J16" i="33"/>
  <c r="AE24" i="33"/>
  <c r="AB22" i="33"/>
  <c r="Y20" i="33"/>
  <c r="W18" i="33"/>
  <c r="N23" i="33"/>
  <c r="D39" i="33"/>
  <c r="I35" i="33"/>
  <c r="B15" i="33"/>
  <c r="AH15" i="33"/>
  <c r="X26" i="33"/>
  <c r="U24" i="33"/>
  <c r="S22" i="33"/>
  <c r="AJ19" i="33"/>
  <c r="AG17" i="33"/>
  <c r="K25" i="33"/>
  <c r="C39" i="33"/>
  <c r="G33" i="33"/>
  <c r="K34" i="33"/>
  <c r="AF16" i="33"/>
  <c r="AG15" i="33"/>
  <c r="AH26" i="33"/>
  <c r="V25" i="33"/>
  <c r="AD23" i="33"/>
  <c r="R22" i="33"/>
  <c r="Z20" i="33"/>
  <c r="AH18" i="33"/>
  <c r="V17" i="33"/>
  <c r="L24" i="33"/>
  <c r="F23" i="33"/>
  <c r="D24" i="33"/>
  <c r="D17" i="33"/>
  <c r="O20" i="33"/>
  <c r="L22" i="33"/>
  <c r="F26" i="33"/>
  <c r="E19" i="33"/>
  <c r="L17" i="33"/>
  <c r="C24" i="33"/>
  <c r="I24" i="33"/>
  <c r="O19" i="33"/>
  <c r="C23" i="33"/>
  <c r="G17" i="33"/>
  <c r="K18" i="33"/>
  <c r="G19" i="33" l="1"/>
  <c r="L18" i="33"/>
  <c r="G26" i="33"/>
  <c r="C22" i="33"/>
  <c r="I22" i="33"/>
  <c r="H19" i="33"/>
  <c r="F24" i="33"/>
  <c r="AH17" i="33"/>
  <c r="R21" i="33"/>
  <c r="V24" i="33"/>
  <c r="L16" i="33"/>
  <c r="J33" i="33"/>
  <c r="C41" i="33"/>
  <c r="AC18" i="33"/>
  <c r="Q25" i="33"/>
  <c r="M36" i="33"/>
  <c r="H41" i="33"/>
  <c r="S19" i="33"/>
  <c r="X23" i="33"/>
  <c r="O33" i="33"/>
  <c r="U18" i="33"/>
  <c r="AF26" i="33"/>
  <c r="F40" i="33"/>
  <c r="AE22" i="33"/>
  <c r="N37" i="33"/>
  <c r="Q69" i="33"/>
  <c r="I69" i="33"/>
  <c r="T54" i="33"/>
  <c r="H50" i="33"/>
  <c r="AA34" i="33"/>
  <c r="AI40" i="33"/>
  <c r="W65" i="33"/>
  <c r="F66" i="33"/>
  <c r="X55" i="33"/>
  <c r="D52" i="33"/>
  <c r="AH42" i="33"/>
  <c r="O69" i="33"/>
  <c r="J51" i="33"/>
  <c r="J21" i="33"/>
  <c r="K21" i="33"/>
  <c r="B23" i="33"/>
  <c r="H22" i="33"/>
  <c r="E17" i="33"/>
  <c r="B25" i="33"/>
  <c r="O23" i="33"/>
  <c r="AD19" i="33"/>
  <c r="R26" i="33"/>
  <c r="O34" i="33"/>
  <c r="G41" i="33"/>
  <c r="Q21" i="33"/>
  <c r="L15" i="33"/>
  <c r="F35" i="33"/>
  <c r="U17" i="33"/>
  <c r="AC23" i="33"/>
  <c r="G40" i="33"/>
  <c r="M34" i="33"/>
  <c r="AJ22" i="33"/>
  <c r="M38" i="33"/>
  <c r="U69" i="33"/>
  <c r="T73" i="33"/>
  <c r="B75" i="33"/>
  <c r="X54" i="33"/>
  <c r="W58" i="33"/>
  <c r="H52" i="33"/>
  <c r="J41" i="33"/>
  <c r="AE34" i="33"/>
  <c r="AI37" i="33"/>
  <c r="S41" i="33"/>
  <c r="AD31" i="33"/>
  <c r="O66" i="33"/>
  <c r="I71" i="33"/>
  <c r="T74" i="33"/>
  <c r="F70" i="33"/>
  <c r="R51" i="33"/>
  <c r="L56" i="33"/>
  <c r="W59" i="33"/>
  <c r="D54" i="33"/>
  <c r="AD36" i="33"/>
  <c r="E31" i="33"/>
  <c r="S69" i="33"/>
  <c r="G65" i="33"/>
  <c r="K57" i="33"/>
  <c r="Y36" i="33"/>
  <c r="X68" i="33"/>
  <c r="P65" i="33"/>
  <c r="B34" i="33"/>
  <c r="Z32" i="33"/>
  <c r="J32" i="33"/>
  <c r="AA31" i="33"/>
  <c r="K31" i="33"/>
  <c r="AB42" i="33"/>
  <c r="AF41" i="33"/>
  <c r="AJ40" i="33"/>
  <c r="T40" i="33"/>
  <c r="X39" i="33"/>
  <c r="AB38" i="33"/>
  <c r="AF37" i="33"/>
  <c r="AJ36" i="33"/>
  <c r="T36" i="33"/>
  <c r="X35" i="33"/>
  <c r="AB34" i="33"/>
  <c r="AF33" i="33"/>
  <c r="P42" i="33"/>
  <c r="N39" i="33"/>
  <c r="B60" i="33"/>
  <c r="D57" i="33"/>
  <c r="E59" i="33"/>
  <c r="F52" i="33"/>
  <c r="G51" i="33"/>
  <c r="K51" i="33"/>
  <c r="N60" i="33"/>
  <c r="Q59" i="33"/>
  <c r="T58" i="33"/>
  <c r="V57" i="33"/>
  <c r="V56" i="33"/>
  <c r="V55" i="33"/>
  <c r="U54" i="33"/>
  <c r="S53" i="33"/>
  <c r="P52" i="33"/>
  <c r="X50" i="33"/>
  <c r="B72" i="33"/>
  <c r="C71" i="33"/>
  <c r="E71" i="33"/>
  <c r="H72" i="33"/>
  <c r="I70" i="33"/>
  <c r="L66" i="33"/>
  <c r="K75" i="33"/>
  <c r="N74" i="33"/>
  <c r="Q73" i="33"/>
  <c r="S72" i="33"/>
  <c r="S71" i="33"/>
  <c r="S70" i="33"/>
  <c r="R69" i="33"/>
  <c r="P68" i="33"/>
  <c r="M67" i="33"/>
  <c r="U65" i="33"/>
  <c r="C33" i="33"/>
  <c r="W32" i="33"/>
  <c r="G32" i="33"/>
  <c r="X31" i="33"/>
  <c r="H31" i="33"/>
  <c r="Y42" i="33"/>
  <c r="AC41" i="33"/>
  <c r="AG40" i="33"/>
  <c r="Q40" i="33"/>
  <c r="U39" i="33"/>
  <c r="Y38" i="33"/>
  <c r="AC37" i="33"/>
  <c r="AG36" i="33"/>
  <c r="Q36" i="33"/>
  <c r="U35" i="33"/>
  <c r="Y34" i="33"/>
  <c r="AC33" i="33"/>
  <c r="P39" i="33"/>
  <c r="M41" i="33"/>
  <c r="B57" i="33"/>
  <c r="C56" i="33"/>
  <c r="E56" i="33"/>
  <c r="H57" i="33"/>
  <c r="I55" i="33"/>
  <c r="L51" i="33"/>
  <c r="K60" i="33"/>
  <c r="N59" i="33"/>
  <c r="Q58" i="33"/>
  <c r="S57" i="33"/>
  <c r="S56" i="33"/>
  <c r="S55" i="33"/>
  <c r="R54" i="33"/>
  <c r="P53" i="33"/>
  <c r="C32" i="33"/>
  <c r="V32" i="33"/>
  <c r="F32" i="33"/>
  <c r="W31" i="33"/>
  <c r="G31" i="33"/>
  <c r="X42" i="33"/>
  <c r="AB41" i="33"/>
  <c r="AF40" i="33"/>
  <c r="AJ39" i="33"/>
  <c r="T39" i="33"/>
  <c r="X38" i="33"/>
  <c r="AB37" i="33"/>
  <c r="AF36" i="33"/>
  <c r="AJ35" i="33"/>
  <c r="T35" i="33"/>
  <c r="X34" i="33"/>
  <c r="AB33" i="33"/>
  <c r="P38" i="33"/>
  <c r="M40" i="33"/>
  <c r="B56" i="33"/>
  <c r="D55" i="33"/>
  <c r="E55" i="33"/>
  <c r="G57" i="33"/>
  <c r="I54" i="33"/>
  <c r="L50" i="33"/>
  <c r="J60" i="33"/>
  <c r="M59" i="33"/>
  <c r="P58" i="33"/>
  <c r="R57" i="33"/>
  <c r="R56" i="33"/>
  <c r="R55" i="33"/>
  <c r="Q54" i="33"/>
  <c r="O53" i="33"/>
  <c r="X51" i="33"/>
  <c r="T50" i="33"/>
  <c r="B68" i="33"/>
  <c r="C69" i="33"/>
  <c r="E67" i="33"/>
  <c r="H70" i="33"/>
  <c r="I66" i="33"/>
  <c r="W75" i="33"/>
  <c r="G75" i="33"/>
  <c r="J74" i="33"/>
  <c r="M73" i="33"/>
  <c r="O72" i="33"/>
  <c r="O71" i="33"/>
  <c r="O70" i="33"/>
  <c r="N69" i="33"/>
  <c r="L68" i="33"/>
  <c r="U66" i="33"/>
  <c r="Q65" i="33"/>
  <c r="AI32" i="33"/>
  <c r="S32" i="33"/>
  <c r="AJ31" i="33"/>
  <c r="T31" i="33"/>
  <c r="D31" i="33"/>
  <c r="U42" i="33"/>
  <c r="Y41" i="33"/>
  <c r="AC40" i="33"/>
  <c r="AG39" i="33"/>
  <c r="Q39" i="33"/>
  <c r="U38" i="33"/>
  <c r="Y37" i="33"/>
  <c r="AC36" i="33"/>
  <c r="AG35" i="33"/>
  <c r="Q35" i="33"/>
  <c r="U34" i="33"/>
  <c r="Y33" i="33"/>
  <c r="O42" i="33"/>
  <c r="K42" i="33"/>
  <c r="B53" i="33"/>
  <c r="C54" i="33"/>
  <c r="E52" i="33"/>
  <c r="H55" i="33"/>
  <c r="I51" i="33"/>
  <c r="W60" i="33"/>
  <c r="G60" i="33"/>
  <c r="J59" i="33"/>
  <c r="M58" i="33"/>
  <c r="O57" i="33"/>
  <c r="O56" i="33"/>
  <c r="O55" i="33"/>
  <c r="N54" i="33"/>
  <c r="L53" i="33"/>
  <c r="U51" i="33"/>
  <c r="AH32" i="33"/>
  <c r="AI31" i="33"/>
  <c r="AJ42" i="33"/>
  <c r="X41" i="33"/>
  <c r="AF39" i="33"/>
  <c r="T38" i="33"/>
  <c r="AB36" i="33"/>
  <c r="AJ34" i="33"/>
  <c r="X33" i="33"/>
  <c r="L41" i="33"/>
  <c r="D53" i="33"/>
  <c r="G55" i="33"/>
  <c r="V60" i="33"/>
  <c r="I59" i="33"/>
  <c r="N57" i="33"/>
  <c r="N55" i="33"/>
  <c r="X52" i="33"/>
  <c r="P50" i="33"/>
  <c r="C67" i="33"/>
  <c r="H68" i="33"/>
  <c r="S75" i="33"/>
  <c r="F74" i="33"/>
  <c r="K72" i="33"/>
  <c r="K70" i="33"/>
  <c r="U67" i="33"/>
  <c r="M65" i="33"/>
  <c r="O32" i="33"/>
  <c r="P31" i="33"/>
  <c r="Q42" i="33"/>
  <c r="Y40" i="33"/>
  <c r="AG38" i="33"/>
  <c r="U37" i="33"/>
  <c r="AC35" i="33"/>
  <c r="Q34" i="33"/>
  <c r="O38" i="33"/>
  <c r="C60" i="33"/>
  <c r="F57" i="33"/>
  <c r="J52" i="33"/>
  <c r="V59" i="33"/>
  <c r="I58" i="33"/>
  <c r="K56" i="33"/>
  <c r="X53" i="33"/>
  <c r="M52" i="33"/>
  <c r="Q50" i="33"/>
  <c r="D75" i="33"/>
  <c r="D67" i="33"/>
  <c r="F73" i="33"/>
  <c r="G69" i="33"/>
  <c r="J68" i="33"/>
  <c r="T75" i="33"/>
  <c r="W74" i="33"/>
  <c r="G74" i="33"/>
  <c r="J73" i="33"/>
  <c r="L72" i="33"/>
  <c r="L71" i="33"/>
  <c r="L70" i="33"/>
  <c r="K69" i="33"/>
  <c r="V67" i="33"/>
  <c r="R66" i="33"/>
  <c r="N65" i="33"/>
  <c r="AB32" i="33"/>
  <c r="L32" i="33"/>
  <c r="AC31" i="33"/>
  <c r="M31" i="33"/>
  <c r="AD42" i="33"/>
  <c r="AH41" i="33"/>
  <c r="R41" i="33"/>
  <c r="V40" i="33"/>
  <c r="Z39" i="33"/>
  <c r="AD38" i="33"/>
  <c r="AH37" i="33"/>
  <c r="R37" i="33"/>
  <c r="V36" i="33"/>
  <c r="Z35" i="33"/>
  <c r="AD34" i="33"/>
  <c r="AH33" i="33"/>
  <c r="R33" i="33"/>
  <c r="N41" i="33"/>
  <c r="I42" i="33"/>
  <c r="D58" i="33"/>
  <c r="D50" i="33"/>
  <c r="F54" i="33"/>
  <c r="G52" i="33"/>
  <c r="K53" i="33"/>
  <c r="P60" i="33"/>
  <c r="AD32" i="33"/>
  <c r="AE31" i="33"/>
  <c r="AF42" i="33"/>
  <c r="T41" i="33"/>
  <c r="AB39" i="33"/>
  <c r="AJ37" i="33"/>
  <c r="X36" i="33"/>
  <c r="AF34" i="33"/>
  <c r="T33" i="33"/>
  <c r="J42" i="33"/>
  <c r="D51" i="33"/>
  <c r="G53" i="33"/>
  <c r="R60" i="33"/>
  <c r="X58" i="33"/>
  <c r="J57" i="33"/>
  <c r="J55" i="33"/>
  <c r="T52" i="33"/>
  <c r="B65" i="33"/>
  <c r="C65" i="33"/>
  <c r="H66" i="33"/>
  <c r="O75" i="33"/>
  <c r="U73" i="33"/>
  <c r="W71" i="33"/>
  <c r="V69" i="33"/>
  <c r="Q67" i="33"/>
  <c r="B31" i="33"/>
  <c r="K32" i="33"/>
  <c r="L31" i="33"/>
  <c r="AG41" i="33"/>
  <c r="U40" i="33"/>
  <c r="AC38" i="33"/>
  <c r="Q37" i="33"/>
  <c r="Y35" i="33"/>
  <c r="AG33" i="33"/>
  <c r="N40" i="33"/>
  <c r="C58" i="33"/>
  <c r="F53" i="33"/>
  <c r="K52" i="33"/>
  <c r="R59" i="33"/>
  <c r="W57" i="33"/>
  <c r="W55" i="33"/>
  <c r="T53" i="33"/>
  <c r="Q51" i="33"/>
  <c r="M50" i="33"/>
  <c r="D73" i="33"/>
  <c r="D65" i="33"/>
  <c r="F69" i="33"/>
  <c r="G67" i="33"/>
  <c r="K68" i="33"/>
  <c r="P75" i="33"/>
  <c r="S74" i="33"/>
  <c r="V73" i="33"/>
  <c r="X72" i="33"/>
  <c r="X71" i="33"/>
  <c r="X70" i="33"/>
  <c r="W69" i="33"/>
  <c r="U68" i="33"/>
  <c r="R67" i="33"/>
  <c r="N66" i="33"/>
  <c r="B32" i="33"/>
  <c r="X32" i="33"/>
  <c r="H32" i="33"/>
  <c r="Y31" i="33"/>
  <c r="I31" i="33"/>
  <c r="Z42" i="33"/>
  <c r="AD41" i="33"/>
  <c r="AH40" i="33"/>
  <c r="R40" i="33"/>
  <c r="V39" i="33"/>
  <c r="Z38" i="33"/>
  <c r="AD37" i="33"/>
  <c r="AH36" i="33"/>
  <c r="R36" i="33"/>
  <c r="V35" i="33"/>
  <c r="Z34" i="33"/>
  <c r="AD33" i="33"/>
  <c r="P40" i="33"/>
  <c r="M42" i="33"/>
  <c r="B58" i="33"/>
  <c r="D56" i="33"/>
  <c r="R32" i="33"/>
  <c r="T42" i="33"/>
  <c r="AJ38" i="33"/>
  <c r="AF35" i="33"/>
  <c r="O41" i="33"/>
  <c r="E51" i="33"/>
  <c r="F60" i="33"/>
  <c r="N56" i="33"/>
  <c r="T51" i="33"/>
  <c r="F72" i="33"/>
  <c r="V74" i="33"/>
  <c r="K71" i="33"/>
  <c r="Q66" i="33"/>
  <c r="AF31" i="33"/>
  <c r="U41" i="33"/>
  <c r="Q38" i="33"/>
  <c r="AG34" i="33"/>
  <c r="K40" i="33"/>
  <c r="H53" i="33"/>
  <c r="F59" i="33"/>
  <c r="K55" i="33"/>
  <c r="M51" i="33"/>
  <c r="D71" i="33"/>
  <c r="F65" i="33"/>
  <c r="L67" i="33"/>
  <c r="O74" i="33"/>
  <c r="T72" i="33"/>
  <c r="T70" i="33"/>
  <c r="Q68" i="33"/>
  <c r="V65" i="33"/>
  <c r="T32" i="33"/>
  <c r="U31" i="33"/>
  <c r="V42" i="33"/>
  <c r="AD40" i="33"/>
  <c r="R39" i="33"/>
  <c r="Z37" i="33"/>
  <c r="AH35" i="33"/>
  <c r="V34" i="33"/>
  <c r="P36" i="33"/>
  <c r="B54" i="33"/>
  <c r="E57" i="33"/>
  <c r="G56" i="33"/>
  <c r="J53" i="33"/>
  <c r="L60" i="33"/>
  <c r="O59" i="33"/>
  <c r="R58" i="33"/>
  <c r="T57" i="33"/>
  <c r="T56" i="33"/>
  <c r="T55" i="33"/>
  <c r="S54" i="33"/>
  <c r="Q53" i="33"/>
  <c r="N52" i="33"/>
  <c r="V50" i="33"/>
  <c r="B70" i="33"/>
  <c r="C70" i="33"/>
  <c r="E69" i="33"/>
  <c r="H71" i="33"/>
  <c r="I68" i="33"/>
  <c r="E75" i="33"/>
  <c r="I75" i="33"/>
  <c r="L74" i="33"/>
  <c r="O73" i="33"/>
  <c r="Q72" i="33"/>
  <c r="Q71" i="33"/>
  <c r="Q70" i="33"/>
  <c r="P69" i="33"/>
  <c r="N68" i="33"/>
  <c r="W66" i="33"/>
  <c r="S65" i="33"/>
  <c r="C31" i="33"/>
  <c r="U32" i="33"/>
  <c r="E32" i="33"/>
  <c r="V31" i="33"/>
  <c r="F31" i="33"/>
  <c r="W42" i="33"/>
  <c r="AA41" i="33"/>
  <c r="AE40" i="33"/>
  <c r="AI39" i="33"/>
  <c r="S39" i="33"/>
  <c r="W38" i="33"/>
  <c r="AA37" i="33"/>
  <c r="AE36" i="33"/>
  <c r="AI35" i="33"/>
  <c r="S35" i="33"/>
  <c r="W34" i="33"/>
  <c r="AA33" i="33"/>
  <c r="P37" i="33"/>
  <c r="M39" i="33"/>
  <c r="B55" i="33"/>
  <c r="C55" i="33"/>
  <c r="E54" i="33"/>
  <c r="H56" i="33"/>
  <c r="I53" i="33"/>
  <c r="E60" i="33"/>
  <c r="I60" i="33"/>
  <c r="L59" i="33"/>
  <c r="O58" i="33"/>
  <c r="Q57" i="33"/>
  <c r="Q56" i="33"/>
  <c r="Q55" i="33"/>
  <c r="P54" i="33"/>
  <c r="N53" i="33"/>
  <c r="W51" i="33"/>
  <c r="S50" i="33"/>
  <c r="B67" i="33"/>
  <c r="D68" i="33"/>
  <c r="E66" i="33"/>
  <c r="G70" i="33"/>
  <c r="I65" i="33"/>
  <c r="V75" i="33"/>
  <c r="F75" i="33"/>
  <c r="I74" i="33"/>
  <c r="L73" i="33"/>
  <c r="N72" i="33"/>
  <c r="N71" i="33"/>
  <c r="N70" i="33"/>
  <c r="M69" i="33"/>
  <c r="X67" i="33"/>
  <c r="T66" i="33"/>
  <c r="B41" i="33"/>
  <c r="D40" i="33"/>
  <c r="G36" i="33"/>
  <c r="D33" i="33"/>
  <c r="L37" i="33"/>
  <c r="O36" i="33"/>
  <c r="AC16" i="33"/>
  <c r="G16" i="33"/>
  <c r="S15" i="33"/>
  <c r="AE26" i="33"/>
  <c r="AC25" i="33"/>
  <c r="AB24" i="33"/>
  <c r="AA23" i="33"/>
  <c r="Y22" i="33"/>
  <c r="X21" i="33"/>
  <c r="W20" i="33"/>
  <c r="U19" i="33"/>
  <c r="T18" i="33"/>
  <c r="S17" i="33"/>
  <c r="M25" i="33"/>
  <c r="B37" i="33"/>
  <c r="F39" i="33"/>
  <c r="C36" i="33"/>
  <c r="I38" i="33"/>
  <c r="L35" i="33"/>
  <c r="P35" i="33"/>
  <c r="Y16" i="33"/>
  <c r="AJ15" i="33"/>
  <c r="O15" i="33"/>
  <c r="AA26" i="33"/>
  <c r="Y25" i="33"/>
  <c r="X24" i="33"/>
  <c r="W23" i="33"/>
  <c r="U22" i="33"/>
  <c r="T21" i="33"/>
  <c r="S20" i="33"/>
  <c r="Q19" i="33"/>
  <c r="AJ17" i="33"/>
  <c r="P25" i="33"/>
  <c r="K26" i="33"/>
  <c r="F42" i="33"/>
  <c r="H38" i="33"/>
  <c r="E35" i="33"/>
  <c r="I34" i="33"/>
  <c r="L33" i="33"/>
  <c r="B18" i="33"/>
  <c r="U16" i="33"/>
  <c r="AF15" i="33"/>
  <c r="K15" i="33"/>
  <c r="W26" i="33"/>
  <c r="U25" i="33"/>
  <c r="N32" i="33"/>
  <c r="AJ41" i="33"/>
  <c r="AF38" i="33"/>
  <c r="AB35" i="33"/>
  <c r="O37" i="33"/>
  <c r="F56" i="33"/>
  <c r="U59" i="33"/>
  <c r="J56" i="33"/>
  <c r="P51" i="33"/>
  <c r="F68" i="33"/>
  <c r="R74" i="33"/>
  <c r="W70" i="33"/>
  <c r="M66" i="33"/>
  <c r="AB31" i="33"/>
  <c r="Q41" i="33"/>
  <c r="AG37" i="33"/>
  <c r="AC34" i="33"/>
  <c r="B50" i="33"/>
  <c r="H51" i="33"/>
  <c r="U58" i="33"/>
  <c r="V54" i="33"/>
  <c r="U50" i="33"/>
  <c r="D69" i="33"/>
  <c r="G71" i="33"/>
  <c r="X75" i="33"/>
  <c r="K74" i="33"/>
  <c r="P72" i="33"/>
  <c r="P70" i="33"/>
  <c r="M68" i="33"/>
  <c r="R65" i="33"/>
  <c r="P32" i="33"/>
  <c r="Q31" i="33"/>
  <c r="R42" i="33"/>
  <c r="Z40" i="33"/>
  <c r="AH38" i="33"/>
  <c r="V37" i="33"/>
  <c r="AD35" i="33"/>
  <c r="R34" i="33"/>
  <c r="O39" i="33"/>
  <c r="D60" i="33"/>
  <c r="E53" i="33"/>
  <c r="G54" i="33"/>
  <c r="L52" i="33"/>
  <c r="H60" i="33"/>
  <c r="K59" i="33"/>
  <c r="N58" i="33"/>
  <c r="P57" i="33"/>
  <c r="P56" i="33"/>
  <c r="P55" i="33"/>
  <c r="O54" i="33"/>
  <c r="M53" i="33"/>
  <c r="V51" i="33"/>
  <c r="R50" i="33"/>
  <c r="B66" i="33"/>
  <c r="C68" i="33"/>
  <c r="E65" i="33"/>
  <c r="H69" i="33"/>
  <c r="J69" i="33"/>
  <c r="U75" i="33"/>
  <c r="X74" i="33"/>
  <c r="H74" i="33"/>
  <c r="K73" i="33"/>
  <c r="M72" i="33"/>
  <c r="M71" i="33"/>
  <c r="M70" i="33"/>
  <c r="L69" i="33"/>
  <c r="W67" i="33"/>
  <c r="S66" i="33"/>
  <c r="O65" i="33"/>
  <c r="AG32" i="33"/>
  <c r="Q32" i="33"/>
  <c r="AH31" i="33"/>
  <c r="R31" i="33"/>
  <c r="AI42" i="33"/>
  <c r="S42" i="33"/>
  <c r="W41" i="33"/>
  <c r="AA40" i="33"/>
  <c r="AE39" i="33"/>
  <c r="AI38" i="33"/>
  <c r="S38" i="33"/>
  <c r="W37" i="33"/>
  <c r="AA36" i="33"/>
  <c r="AE35" i="33"/>
  <c r="AI34" i="33"/>
  <c r="S34" i="33"/>
  <c r="W33" i="33"/>
  <c r="O40" i="33"/>
  <c r="K41" i="33"/>
  <c r="B51" i="33"/>
  <c r="C53" i="33"/>
  <c r="E50" i="33"/>
  <c r="H54" i="33"/>
  <c r="J54" i="33"/>
  <c r="U60" i="33"/>
  <c r="X59" i="33"/>
  <c r="H59" i="33"/>
  <c r="K58" i="33"/>
  <c r="M57" i="33"/>
  <c r="M56" i="33"/>
  <c r="M55" i="33"/>
  <c r="L54" i="33"/>
  <c r="W52" i="33"/>
  <c r="S51" i="33"/>
  <c r="O50" i="33"/>
  <c r="D74" i="33"/>
  <c r="D66" i="33"/>
  <c r="F71" i="33"/>
  <c r="G68" i="33"/>
  <c r="J66" i="33"/>
  <c r="R75" i="33"/>
  <c r="U74" i="33"/>
  <c r="X73" i="33"/>
  <c r="H73" i="33"/>
  <c r="J72" i="33"/>
  <c r="J71" i="33"/>
  <c r="J70" i="33"/>
  <c r="W68" i="33"/>
  <c r="T67" i="33"/>
  <c r="P66" i="33"/>
  <c r="H42" i="33"/>
  <c r="E39" i="33"/>
  <c r="H35" i="33"/>
  <c r="I36" i="33"/>
  <c r="K35" i="33"/>
  <c r="P34" i="33"/>
  <c r="W16" i="33"/>
  <c r="AI15" i="33"/>
  <c r="N15" i="33"/>
  <c r="Y26" i="33"/>
  <c r="X25" i="33"/>
  <c r="W24" i="33"/>
  <c r="U23" i="33"/>
  <c r="T22" i="33"/>
  <c r="S21" i="33"/>
  <c r="Q20" i="33"/>
  <c r="AJ18" i="33"/>
  <c r="AI17" i="33"/>
  <c r="P23" i="33"/>
  <c r="L25" i="33"/>
  <c r="D42" i="33"/>
  <c r="G38" i="33"/>
  <c r="D35" i="33"/>
  <c r="J40" i="33"/>
  <c r="K33" i="33"/>
  <c r="B17" i="33"/>
  <c r="S16" i="33"/>
  <c r="AE15" i="33"/>
  <c r="J15" i="33"/>
  <c r="U26" i="33"/>
  <c r="T25" i="33"/>
  <c r="S24" i="33"/>
  <c r="Q23" i="33"/>
  <c r="AJ21" i="33"/>
  <c r="AI20" i="33"/>
  <c r="AG19" i="33"/>
  <c r="AF18" i="33"/>
  <c r="AE17" i="33"/>
  <c r="O26" i="33"/>
  <c r="J26" i="33"/>
  <c r="F41" i="33"/>
  <c r="C38" i="33"/>
  <c r="F34" i="33"/>
  <c r="J36" i="33"/>
  <c r="M35" i="33"/>
  <c r="C15" i="33"/>
  <c r="O16" i="33"/>
  <c r="AA15" i="33"/>
  <c r="F15" i="33"/>
  <c r="Q26" i="33"/>
  <c r="AJ24" i="33"/>
  <c r="S31" i="33"/>
  <c r="X37" i="33"/>
  <c r="B52" i="33"/>
  <c r="L58" i="33"/>
  <c r="C75" i="33"/>
  <c r="I73" i="33"/>
  <c r="AE32" i="33"/>
  <c r="AC39" i="33"/>
  <c r="U33" i="33"/>
  <c r="S60" i="33"/>
  <c r="U52" i="33"/>
  <c r="E72" i="33"/>
  <c r="L75" i="33"/>
  <c r="T71" i="33"/>
  <c r="N67" i="33"/>
  <c r="D32" i="33"/>
  <c r="Z41" i="33"/>
  <c r="V38" i="33"/>
  <c r="R35" i="33"/>
  <c r="L42" i="33"/>
  <c r="F58" i="33"/>
  <c r="X60" i="33"/>
  <c r="G59" i="33"/>
  <c r="L57" i="33"/>
  <c r="L55" i="33"/>
  <c r="V52" i="33"/>
  <c r="N50" i="33"/>
  <c r="C66" i="33"/>
  <c r="H67" i="33"/>
  <c r="Q75" i="33"/>
  <c r="W73" i="33"/>
  <c r="I72" i="33"/>
  <c r="X69" i="33"/>
  <c r="S67" i="33"/>
  <c r="P17" i="33"/>
  <c r="M32" i="33"/>
  <c r="N31" i="33"/>
  <c r="AI41" i="33"/>
  <c r="W40" i="33"/>
  <c r="AE38" i="33"/>
  <c r="S37" i="33"/>
  <c r="AA35" i="33"/>
  <c r="AI33" i="33"/>
  <c r="N42" i="33"/>
  <c r="C59" i="33"/>
  <c r="F55" i="33"/>
  <c r="J50" i="33"/>
  <c r="T59" i="33"/>
  <c r="G58" i="33"/>
  <c r="I56" i="33"/>
  <c r="V53" i="33"/>
  <c r="O51" i="33"/>
  <c r="D72" i="33"/>
  <c r="F67" i="33"/>
  <c r="K66" i="33"/>
  <c r="Q74" i="33"/>
  <c r="V72" i="33"/>
  <c r="V70" i="33"/>
  <c r="S68" i="33"/>
  <c r="X65" i="33"/>
  <c r="F38" i="33"/>
  <c r="J39" i="33"/>
  <c r="C17" i="33"/>
  <c r="AD15" i="33"/>
  <c r="T26" i="33"/>
  <c r="Q24" i="33"/>
  <c r="AI21" i="33"/>
  <c r="AF19" i="33"/>
  <c r="AC17" i="33"/>
  <c r="J25" i="33"/>
  <c r="H37" i="33"/>
  <c r="J35" i="33"/>
  <c r="AI16" i="33"/>
  <c r="Z15" i="33"/>
  <c r="AJ25" i="33"/>
  <c r="AG23" i="33"/>
  <c r="AE21" i="33"/>
  <c r="AB19" i="33"/>
  <c r="Y17" i="33"/>
  <c r="B35" i="33"/>
  <c r="D37" i="33"/>
  <c r="K39" i="33"/>
  <c r="AE16" i="33"/>
  <c r="V15" i="33"/>
  <c r="AF25" i="33"/>
  <c r="T24" i="33"/>
  <c r="S23" i="33"/>
  <c r="Q22" i="33"/>
  <c r="AJ20" i="33"/>
  <c r="AI19" i="33"/>
  <c r="AG18" i="33"/>
  <c r="AF17" i="33"/>
  <c r="P21" i="33"/>
  <c r="K24" i="33"/>
  <c r="H40" i="33"/>
  <c r="E37" i="33"/>
  <c r="H33" i="33"/>
  <c r="L39" i="33"/>
  <c r="N36" i="33"/>
  <c r="AG16" i="33"/>
  <c r="K16" i="33"/>
  <c r="W15" i="33"/>
  <c r="AI26" i="33"/>
  <c r="AG25" i="33"/>
  <c r="AF24" i="33"/>
  <c r="AE23" i="33"/>
  <c r="AC22" i="33"/>
  <c r="AB21" i="33"/>
  <c r="AA20" i="33"/>
  <c r="Y19" i="33"/>
  <c r="X18" i="33"/>
  <c r="W17" i="33"/>
  <c r="N24" i="33"/>
  <c r="B36" i="33"/>
  <c r="E40" i="33"/>
  <c r="G37" i="33"/>
  <c r="C35" i="33"/>
  <c r="I37" i="33"/>
  <c r="K38" i="33"/>
  <c r="M33" i="33"/>
  <c r="B16" i="33"/>
  <c r="X16" i="33"/>
  <c r="H16" i="33"/>
  <c r="Y15" i="33"/>
  <c r="I15" i="33"/>
  <c r="Z26" i="33"/>
  <c r="AD25" i="33"/>
  <c r="AH24" i="33"/>
  <c r="R24" i="33"/>
  <c r="V23" i="33"/>
  <c r="Z22" i="33"/>
  <c r="AD21" i="33"/>
  <c r="AH20" i="33"/>
  <c r="R20" i="33"/>
  <c r="V19" i="33"/>
  <c r="Z18" i="33"/>
  <c r="AD17" i="33"/>
  <c r="P24" i="33"/>
  <c r="M26" i="33"/>
  <c r="B26" i="33"/>
  <c r="D26" i="33"/>
  <c r="E25" i="33"/>
  <c r="C26" i="33"/>
  <c r="F22" i="33"/>
  <c r="H18" i="33"/>
  <c r="J23" i="33"/>
  <c r="M22" i="33"/>
  <c r="D19" i="33"/>
  <c r="J24" i="33"/>
  <c r="K17" i="33"/>
  <c r="B19" i="33"/>
  <c r="G24" i="33"/>
  <c r="D21" i="33"/>
  <c r="F17" i="33"/>
  <c r="K23" i="33"/>
  <c r="N19" i="33"/>
  <c r="H25" i="33"/>
  <c r="D22" i="33"/>
  <c r="G18" i="33"/>
  <c r="J22" i="33"/>
  <c r="M20" i="33"/>
  <c r="B20" i="33"/>
  <c r="E24" i="33"/>
  <c r="G21" i="33"/>
  <c r="C19" i="33"/>
  <c r="I21" i="33"/>
  <c r="K22" i="33"/>
  <c r="M17" i="33"/>
  <c r="AB40" i="33"/>
  <c r="I50" i="33"/>
  <c r="O31" i="33"/>
  <c r="T37" i="33"/>
  <c r="D59" i="33"/>
  <c r="H58" i="33"/>
  <c r="C73" i="33"/>
  <c r="W72" i="33"/>
  <c r="AA32" i="33"/>
  <c r="Y39" i="33"/>
  <c r="Q33" i="33"/>
  <c r="O60" i="33"/>
  <c r="Q52" i="33"/>
  <c r="E68" i="33"/>
  <c r="H75" i="33"/>
  <c r="P71" i="33"/>
  <c r="V66" i="33"/>
  <c r="AG31" i="33"/>
  <c r="V41" i="33"/>
  <c r="R38" i="33"/>
  <c r="AH34" i="33"/>
  <c r="L40" i="33"/>
  <c r="F50" i="33"/>
  <c r="T60" i="33"/>
  <c r="V58" i="33"/>
  <c r="X56" i="33"/>
  <c r="W54" i="33"/>
  <c r="R52" i="33"/>
  <c r="B74" i="33"/>
  <c r="E73" i="33"/>
  <c r="H65" i="33"/>
  <c r="M75" i="33"/>
  <c r="S73" i="33"/>
  <c r="U71" i="33"/>
  <c r="T69" i="33"/>
  <c r="O67" i="33"/>
  <c r="B33" i="33"/>
  <c r="I32" i="33"/>
  <c r="J31" i="33"/>
  <c r="AE41" i="33"/>
  <c r="S40" i="33"/>
  <c r="AA38" i="33"/>
  <c r="AI36" i="33"/>
  <c r="W35" i="33"/>
  <c r="AE33" i="33"/>
  <c r="N38" i="33"/>
  <c r="C57" i="33"/>
  <c r="F51" i="33"/>
  <c r="K50" i="33"/>
  <c r="P59" i="33"/>
  <c r="U57" i="33"/>
  <c r="U55" i="33"/>
  <c r="R53" i="33"/>
  <c r="W50" i="33"/>
  <c r="D70" i="33"/>
  <c r="G72" i="33"/>
  <c r="L65" i="33"/>
  <c r="M74" i="33"/>
  <c r="R72" i="33"/>
  <c r="R70" i="33"/>
  <c r="O68" i="33"/>
  <c r="T65" i="33"/>
  <c r="F37" i="33"/>
  <c r="J34" i="33"/>
  <c r="AH16" i="33"/>
  <c r="X15" i="33"/>
  <c r="AI25" i="33"/>
  <c r="AF23" i="33"/>
  <c r="AC21" i="33"/>
  <c r="AA19" i="33"/>
  <c r="X17" i="33"/>
  <c r="B42" i="33"/>
  <c r="H36" i="33"/>
  <c r="L38" i="33"/>
  <c r="AD16" i="33"/>
  <c r="T15" i="33"/>
  <c r="AE25" i="33"/>
  <c r="AB23" i="33"/>
  <c r="Y21" i="33"/>
  <c r="W19" i="33"/>
  <c r="T17" i="33"/>
  <c r="B38" i="33"/>
  <c r="D36" i="33"/>
  <c r="L36" i="33"/>
  <c r="Z16" i="33"/>
  <c r="P15" i="33"/>
  <c r="AA25" i="33"/>
  <c r="AI23" i="33"/>
  <c r="AG22" i="33"/>
  <c r="AF21" i="33"/>
  <c r="AE20" i="33"/>
  <c r="AC19" i="33"/>
  <c r="AB18" i="33"/>
  <c r="AA17" i="33"/>
  <c r="O22" i="33"/>
  <c r="B39" i="33"/>
  <c r="C40" i="33"/>
  <c r="F36" i="33"/>
  <c r="I40" i="33"/>
  <c r="K37" i="33"/>
  <c r="O35" i="33"/>
  <c r="AA16" i="33"/>
  <c r="F16" i="33"/>
  <c r="R15" i="33"/>
  <c r="AC26" i="33"/>
  <c r="AB25" i="33"/>
  <c r="AA24" i="33"/>
  <c r="Y23" i="33"/>
  <c r="X22" i="33"/>
  <c r="W21" i="33"/>
  <c r="U20" i="33"/>
  <c r="T19" i="33"/>
  <c r="S18" i="33"/>
  <c r="Q17" i="33"/>
  <c r="M24" i="33"/>
  <c r="E42" i="33"/>
  <c r="G39" i="33"/>
  <c r="C37" i="33"/>
  <c r="E34" i="33"/>
  <c r="I33" i="33"/>
  <c r="K36" i="33"/>
  <c r="N34" i="33"/>
  <c r="AJ16" i="33"/>
  <c r="T16" i="33"/>
  <c r="D16" i="33"/>
  <c r="U15" i="33"/>
  <c r="E15" i="33"/>
  <c r="V26" i="33"/>
  <c r="Z25" i="33"/>
  <c r="AD24" i="33"/>
  <c r="AH23" i="33"/>
  <c r="R23" i="33"/>
  <c r="V22" i="33"/>
  <c r="Z21" i="33"/>
  <c r="AD20" i="33"/>
  <c r="AH19" i="33"/>
  <c r="R19" i="33"/>
  <c r="V18" i="33"/>
  <c r="Z17" i="33"/>
  <c r="P20" i="33"/>
  <c r="L26" i="33"/>
  <c r="H20" i="33"/>
  <c r="B21" i="33"/>
  <c r="H21" i="33"/>
  <c r="D25" i="33"/>
  <c r="F21" i="33"/>
  <c r="C18" i="33"/>
  <c r="J18" i="33"/>
  <c r="N21" i="33"/>
  <c r="D18" i="33"/>
  <c r="J19" i="33"/>
  <c r="M18" i="33"/>
  <c r="B22" i="33"/>
  <c r="H23" i="33"/>
  <c r="D20" i="33"/>
  <c r="I23" i="33"/>
  <c r="L20" i="33"/>
  <c r="O17" i="33"/>
  <c r="H24" i="33"/>
  <c r="E21" i="33"/>
  <c r="H17" i="33"/>
  <c r="L23" i="33"/>
  <c r="N20" i="33"/>
  <c r="E26" i="33"/>
  <c r="G23" i="33"/>
  <c r="C21" i="33"/>
  <c r="E18" i="33"/>
  <c r="I17" i="33"/>
  <c r="K20" i="33"/>
  <c r="N18" i="33"/>
  <c r="T34" i="33"/>
  <c r="M54" i="33"/>
  <c r="J67" i="33"/>
  <c r="J17" i="33"/>
  <c r="C25" i="33"/>
  <c r="F19" i="33"/>
  <c r="J20" i="33"/>
  <c r="P19" i="33"/>
  <c r="K19" i="33"/>
  <c r="H26" i="33"/>
  <c r="N25" i="33"/>
  <c r="Z19" i="33"/>
  <c r="AD22" i="33"/>
  <c r="AH25" i="33"/>
  <c r="M15" i="33"/>
  <c r="P33" i="33"/>
  <c r="G35" i="33"/>
  <c r="O24" i="33"/>
  <c r="AF20" i="33"/>
  <c r="AI22" i="33"/>
  <c r="G15" i="33"/>
  <c r="Q16" i="33"/>
  <c r="G34" i="33"/>
  <c r="P26" i="33"/>
  <c r="U21" i="33"/>
  <c r="AB26" i="33"/>
  <c r="H39" i="33"/>
  <c r="AA22" i="33"/>
  <c r="N33" i="33"/>
  <c r="Y18" i="33"/>
  <c r="AJ26" i="33"/>
  <c r="D41" i="33"/>
  <c r="P73" i="33"/>
  <c r="B71" i="33"/>
  <c r="S58" i="33"/>
  <c r="B59" i="33"/>
  <c r="AE37" i="33"/>
  <c r="Z31" i="33"/>
  <c r="U70" i="33"/>
  <c r="P74" i="33"/>
  <c r="N51" i="33"/>
  <c r="S59" i="33"/>
  <c r="Z36" i="33"/>
  <c r="I67" i="33"/>
  <c r="W56" i="33"/>
  <c r="U36" i="33"/>
  <c r="T68" i="33"/>
  <c r="O18" i="33"/>
  <c r="E20" i="33"/>
  <c r="G25" i="33"/>
  <c r="F20" i="33"/>
  <c r="I18" i="33"/>
  <c r="N17" i="33"/>
  <c r="L21" i="33"/>
  <c r="G20" i="33"/>
  <c r="G22" i="33"/>
  <c r="R18" i="33"/>
  <c r="V21" i="33"/>
  <c r="AH22" i="33"/>
  <c r="Z24" i="33"/>
  <c r="Q15" i="33"/>
  <c r="P16" i="33"/>
  <c r="J37" i="33"/>
  <c r="E36" i="33"/>
  <c r="P22" i="33"/>
  <c r="AI18" i="33"/>
  <c r="T23" i="33"/>
  <c r="W25" i="33"/>
  <c r="V16" i="33"/>
  <c r="L34" i="33"/>
  <c r="G42" i="33"/>
  <c r="X19" i="33"/>
  <c r="AA21" i="33"/>
  <c r="AG26" i="33"/>
  <c r="N35" i="33"/>
  <c r="AA18" i="33"/>
  <c r="AF22" i="33"/>
  <c r="D15" i="33"/>
  <c r="E41" i="33"/>
  <c r="AE18" i="33"/>
  <c r="H15" i="33"/>
  <c r="C42" i="33"/>
  <c r="G66" i="33"/>
  <c r="M21" i="33"/>
  <c r="I25" i="33"/>
  <c r="E22" i="33"/>
  <c r="B24" i="33"/>
  <c r="I19" i="33"/>
  <c r="D23" i="33"/>
  <c r="M19" i="33"/>
  <c r="F18" i="33"/>
  <c r="F25" i="33"/>
  <c r="L19" i="33"/>
  <c r="P18" i="33"/>
  <c r="I20" i="33"/>
  <c r="E23" i="33"/>
  <c r="C20" i="33"/>
  <c r="I26" i="33"/>
  <c r="R17" i="33"/>
  <c r="AD18" i="33"/>
  <c r="V20" i="33"/>
  <c r="AH21" i="33"/>
  <c r="Z23" i="33"/>
  <c r="R25" i="33"/>
  <c r="AD26" i="33"/>
  <c r="AC15" i="33"/>
  <c r="AB16" i="33"/>
  <c r="M37" i="33"/>
  <c r="I41" i="33"/>
  <c r="E38" i="33"/>
  <c r="B40" i="33"/>
  <c r="AB17" i="33"/>
  <c r="AE19" i="33"/>
  <c r="AG21" i="33"/>
  <c r="AJ23" i="33"/>
  <c r="S26" i="33"/>
  <c r="AB15" i="33"/>
  <c r="C16" i="33"/>
  <c r="J38" i="33"/>
  <c r="D38" i="33"/>
  <c r="M23" i="33"/>
  <c r="Q18" i="33"/>
  <c r="T20" i="33"/>
  <c r="W22" i="33"/>
  <c r="Y24" i="33"/>
  <c r="E16" i="33"/>
  <c r="I39" i="33"/>
  <c r="N22" i="33"/>
  <c r="X20" i="33"/>
  <c r="AC24" i="33"/>
  <c r="I16" i="33"/>
  <c r="E33" i="33"/>
  <c r="N26" i="33"/>
  <c r="AB20" i="33"/>
  <c r="AG24" i="33"/>
  <c r="M16" i="33"/>
  <c r="C34" i="33"/>
  <c r="X66" i="33"/>
  <c r="R71" i="33"/>
  <c r="J75" i="33"/>
  <c r="E70" i="33"/>
  <c r="O52" i="33"/>
  <c r="U56" i="33"/>
  <c r="M60" i="33"/>
  <c r="E58" i="33"/>
  <c r="P41" i="33"/>
  <c r="S36" i="33"/>
  <c r="W39" i="33"/>
  <c r="AA42" i="33"/>
  <c r="Y32" i="33"/>
  <c r="R68" i="33"/>
  <c r="U72" i="33"/>
  <c r="K65" i="33"/>
  <c r="C72" i="33"/>
  <c r="U53" i="33"/>
  <c r="X57" i="33"/>
  <c r="I52" i="33"/>
  <c r="V33" i="33"/>
  <c r="AD39" i="33"/>
  <c r="AF32" i="33"/>
  <c r="N73" i="33"/>
  <c r="B69" i="33"/>
  <c r="C50" i="33"/>
  <c r="AC42" i="33"/>
  <c r="K67" i="33"/>
  <c r="X40" i="33"/>
  <c r="V30" i="25"/>
  <c r="V133" i="25" l="1"/>
  <c r="V134" i="25"/>
  <c r="V135" i="25"/>
  <c r="V132" i="25"/>
  <c r="V125" i="25"/>
  <c r="V70" i="25"/>
  <c r="V72" i="25"/>
  <c r="V69" i="25"/>
  <c r="V55" i="25"/>
  <c r="V56" i="25"/>
  <c r="V57" i="25"/>
  <c r="V58" i="25"/>
  <c r="V59" i="25"/>
  <c r="V60" i="25"/>
  <c r="V61" i="25"/>
  <c r="V62" i="25"/>
  <c r="V63" i="25"/>
  <c r="V54" i="25"/>
  <c r="V46" i="25"/>
  <c r="V47" i="25"/>
</calcChain>
</file>

<file path=xl/sharedStrings.xml><?xml version="1.0" encoding="utf-8"?>
<sst xmlns="http://schemas.openxmlformats.org/spreadsheetml/2006/main" count="1957" uniqueCount="573">
  <si>
    <t>Гаражные секционные ворота "Алютех"</t>
  </si>
  <si>
    <t>Trend</t>
  </si>
  <si>
    <t>Classic</t>
  </si>
  <si>
    <t>Микроволна</t>
  </si>
  <si>
    <t>S-гофр (узкий)</t>
  </si>
  <si>
    <t>M-гофр (средний)</t>
  </si>
  <si>
    <t>L-гофр (широкий)</t>
  </si>
  <si>
    <t>Филенка</t>
  </si>
  <si>
    <t>Панели с текстурой наружной поверхности woodgrain (срез дерева)</t>
  </si>
  <si>
    <t>Панели с текстурой наружной поверхности smooth (гладкая)</t>
  </si>
  <si>
    <t>500, 625 мм</t>
  </si>
  <si>
    <t>Виды сэндвич-панелей</t>
  </si>
  <si>
    <t>450, 500 мм</t>
  </si>
  <si>
    <t>425, 450, 475, 500, 525 мм</t>
  </si>
  <si>
    <t>Высота сэндвич-панелей:</t>
  </si>
  <si>
    <t>Текстура smooth (гладкая)</t>
  </si>
  <si>
    <t>Все сэндвич-панели с внутренней стороны:  S- гофр, woodgrain, RAL 9002</t>
  </si>
  <si>
    <t>Технические характеристики гаражных ворот</t>
  </si>
  <si>
    <t>Показатель</t>
  </si>
  <si>
    <t>Растяж.</t>
  </si>
  <si>
    <t>Торсион.</t>
  </si>
  <si>
    <t xml:space="preserve">Сопротивление теплопередаче ворот , м2°С/Вт </t>
  </si>
  <si>
    <r>
      <t>Масса полотна ворот без усиливающих профилей, кг/м</t>
    </r>
    <r>
      <rPr>
        <sz val="10"/>
        <color theme="1"/>
        <rFont val="Calibri"/>
        <family val="2"/>
        <charset val="204"/>
      </rPr>
      <t>²</t>
    </r>
  </si>
  <si>
    <t>Масса полотна ворот с усиливающими профилями, кг/м²</t>
  </si>
  <si>
    <t>Опция -  покраска сэндвич-панелей с наружной и/или внутренней сторон в цвета по каталогу RAL</t>
  </si>
  <si>
    <t>Покраска в перламутровые, светоотражающие цвета, цвета металлик - по запросу. Не рекомендуется устанавливать ворота темных цветов на солнечной стороне зданий из-за возможного прогиба панелей при нагревании и ограничения работоспособности ворот.</t>
  </si>
  <si>
    <t>Цвета, указанные в таблице, имеют близкое соответствие шкале RAL</t>
  </si>
  <si>
    <t>Двойные пружины растяжения располагаются внутри угловых стоек, обеспечивая защиту от защемления и отскока</t>
  </si>
  <si>
    <t>min</t>
  </si>
  <si>
    <t>max</t>
  </si>
  <si>
    <t>Параметр</t>
  </si>
  <si>
    <t>Перемычка (H), мм</t>
  </si>
  <si>
    <t>Ручное управление</t>
  </si>
  <si>
    <t>Автоматическое управление</t>
  </si>
  <si>
    <r>
      <t xml:space="preserve">Ворота Trend, Classic с </t>
    </r>
    <r>
      <rPr>
        <b/>
        <u/>
        <sz val="11"/>
        <color theme="1"/>
        <rFont val="Calibri"/>
        <family val="2"/>
        <charset val="204"/>
        <scheme val="minor"/>
      </rPr>
      <t>торсионными</t>
    </r>
    <r>
      <rPr>
        <b/>
        <sz val="11"/>
        <color theme="1"/>
        <rFont val="Calibri"/>
        <family val="2"/>
        <charset val="204"/>
        <scheme val="minor"/>
      </rPr>
      <t xml:space="preserve"> пружинами </t>
    </r>
  </si>
  <si>
    <r>
      <t xml:space="preserve">Ворота Trend, Classic с пружинами </t>
    </r>
    <r>
      <rPr>
        <b/>
        <u/>
        <sz val="11"/>
        <color theme="1"/>
        <rFont val="Calibri"/>
        <family val="2"/>
        <charset val="204"/>
        <scheme val="minor"/>
      </rPr>
      <t>растяжения</t>
    </r>
  </si>
  <si>
    <t>Ресурс пружин: 25.000 циклов</t>
  </si>
  <si>
    <t>Тип ворот</t>
  </si>
  <si>
    <t>Вид управления воротами</t>
  </si>
  <si>
    <t>Тип монтажа</t>
  </si>
  <si>
    <t>Гаражные без калитки</t>
  </si>
  <si>
    <t>ручное</t>
  </si>
  <si>
    <t>низкий</t>
  </si>
  <si>
    <t>с помощью электропривода</t>
  </si>
  <si>
    <t>Гаражные с калиткой</t>
  </si>
  <si>
    <t>стандартный</t>
  </si>
  <si>
    <t>высокий</t>
  </si>
  <si>
    <r>
      <t>Минимальная высота перемычки Н</t>
    </r>
    <r>
      <rPr>
        <b/>
        <sz val="8"/>
        <rFont val="Calibri"/>
        <family val="2"/>
        <charset val="204"/>
        <scheme val="minor"/>
      </rPr>
      <t>min</t>
    </r>
    <r>
      <rPr>
        <b/>
        <sz val="10"/>
        <rFont val="Calibri"/>
        <family val="2"/>
        <charset val="204"/>
        <scheme val="minor"/>
      </rPr>
      <t>, мм</t>
    </r>
  </si>
  <si>
    <t>Высота проезда в свету</t>
  </si>
  <si>
    <t>Высота проезда в свету, мм</t>
  </si>
  <si>
    <t>RM-170</t>
  </si>
  <si>
    <t>RM-100</t>
  </si>
  <si>
    <t>Ширина проема в свету, мм</t>
  </si>
  <si>
    <t>Высота проема (RM), мм</t>
  </si>
  <si>
    <t>Ширина проема (LDB), мм</t>
  </si>
  <si>
    <t>LDB-50</t>
  </si>
  <si>
    <t>RM-120, RM-25</t>
  </si>
  <si>
    <t>RM-25</t>
  </si>
  <si>
    <t xml:space="preserve">Гаражные с калиткой </t>
  </si>
  <si>
    <t>RM-150, RM-80</t>
  </si>
  <si>
    <t>RM-80</t>
  </si>
  <si>
    <t>Гаражные с калиткой или без нее</t>
  </si>
  <si>
    <t>RM-170, RM-100</t>
  </si>
  <si>
    <t>RM-195, RM-125</t>
  </si>
  <si>
    <t>RM-125</t>
  </si>
  <si>
    <t>RM</t>
  </si>
  <si>
    <r>
      <t xml:space="preserve">Типы монтажа для ворот серии Trend: </t>
    </r>
    <r>
      <rPr>
        <b/>
        <i/>
        <u/>
        <sz val="11"/>
        <color theme="1"/>
        <rFont val="Calibri"/>
        <family val="2"/>
        <charset val="204"/>
        <scheme val="minor"/>
      </rPr>
      <t>низкий, стандартный. Окрашенные торсионные пружины.</t>
    </r>
  </si>
  <si>
    <r>
      <t xml:space="preserve">Типы монтажа для ворот серии Classic: </t>
    </r>
    <r>
      <rPr>
        <b/>
        <i/>
        <u/>
        <sz val="11"/>
        <color theme="1"/>
        <rFont val="Calibri"/>
        <family val="2"/>
        <charset val="204"/>
        <scheme val="minor"/>
      </rPr>
      <t>низкий, стандартный, высокий. Окрашенные торсионные пружины.</t>
    </r>
  </si>
  <si>
    <t xml:space="preserve"> -</t>
  </si>
  <si>
    <t>Стандартный монтаж</t>
  </si>
  <si>
    <t>Низкий монтаж</t>
  </si>
  <si>
    <t>Высокий монтаж</t>
  </si>
  <si>
    <t>Встроенный монтаж  для ворот Trend, Classic</t>
  </si>
  <si>
    <t>Вернуться к содержанию</t>
  </si>
  <si>
    <t>Примеры проемов, для которых применяется встроенный монтаж</t>
  </si>
  <si>
    <t>Параметры и применяемость встроенного монтажа</t>
  </si>
  <si>
    <t>Боковые заплечики, мм</t>
  </si>
  <si>
    <t>Верхняя перемычка, мм</t>
  </si>
  <si>
    <t>Типы комплектов для встроенного монтажа</t>
  </si>
  <si>
    <t>0-125 мм</t>
  </si>
  <si>
    <t>0-145 мм</t>
  </si>
  <si>
    <t>Тип балансировки/Тип монтажа</t>
  </si>
  <si>
    <t>пружины растяжения,
торсионные пружины (низкий монтаж)</t>
  </si>
  <si>
    <t>Состав комплектов для встроенного монтажа</t>
  </si>
  <si>
    <t>FWO100,
FWO145</t>
  </si>
  <si>
    <t>FWO145/145-40</t>
  </si>
  <si>
    <t>FWO145</t>
  </si>
  <si>
    <t xml:space="preserve"> - 3 декоративных наличника шириной 145 мм;</t>
  </si>
  <si>
    <t xml:space="preserve"> - комплект кронштейнов и крепежных элементов для установки рамы ворот и декоративных наличников.</t>
  </si>
  <si>
    <t>FWO100/145-40</t>
  </si>
  <si>
    <t>FWO100</t>
  </si>
  <si>
    <t xml:space="preserve"> - 2 декоративных наличника шириной 107 мм (боковые наличники);</t>
  </si>
  <si>
    <t xml:space="preserve"> - 1 декоративный наличник шириной 145 мм (верхний наличник);</t>
  </si>
  <si>
    <t>Стандартные цвета декоративных наличников для встроенного монтажа</t>
  </si>
  <si>
    <t>Указанные цвета имеют близкое соответствие шкале RAL</t>
  </si>
  <si>
    <t>Варианты установки комплектов для встроенного монтажа</t>
  </si>
  <si>
    <t>Trend, Classic</t>
  </si>
  <si>
    <t>Монтаж боковых декоративных наличников</t>
  </si>
  <si>
    <t>За проемом</t>
  </si>
  <si>
    <t>В проеме</t>
  </si>
  <si>
    <t>Перед проемом</t>
  </si>
  <si>
    <t>Монтаж верхнего декоративного наличника</t>
  </si>
  <si>
    <t>Внешний вид полотна</t>
  </si>
  <si>
    <t>Состав стандартного комплекта ворот</t>
  </si>
  <si>
    <t>1. Полотно из стальных сэндвич-панелей толщиной 45 мм с защитой от защемления пальцев. На торцы панелей установлены боковые накладки, окрашенные в бело-серый цвет (близкий RAL 9002).</t>
  </si>
  <si>
    <t>2. Верхний и нижний стальные концевые профили. Нижний концевой профиль имеет скрытый монтаж и не виден с внешей стороны ворот.  Верхний профиль окрашен в бело-серый цвет (близкий RAL 9002).</t>
  </si>
  <si>
    <t>3. Боковые и верхняя 2-х лепестковые уплотнительные вставки из EPDM-материала, сохраняющего эластичность при низких температурах и не впитывающего влагу .</t>
  </si>
  <si>
    <t>4. Нижняя уплотнительная вставка из EPDM-материала с полостью под установку оптосенсоров.</t>
  </si>
  <si>
    <t>6. Промежуточные петли из нержавеющей стали.</t>
  </si>
  <si>
    <t>5. Комплект нижних, боковых и верхних регулируемых роликовых кронштейнов, изготовленных из материалов с высокими антикоррозийными свойствами (нержавеющая сталь, алюминий).</t>
  </si>
  <si>
    <t>7. Система направляющих из горячеоцинкованной стали.</t>
  </si>
  <si>
    <t>8. Система подвешения горизонтальных направляющих CS-1 (высота подвеса 300 мм).</t>
  </si>
  <si>
    <t>9. Комплект оцинкованного крепежа, необходимого для сборки ворот.</t>
  </si>
  <si>
    <t>11. Канат для ручного подъема ворот.</t>
  </si>
  <si>
    <t>12. Пружинный засов.</t>
  </si>
  <si>
    <t>13. Вертикальная или горизонтальная упаковка (в зависимости от комплектации ворот).</t>
  </si>
  <si>
    <t>Пружины растяжения</t>
  </si>
  <si>
    <t>Торсионные пружины</t>
  </si>
  <si>
    <t>14. Торсионный вал с пружинами. Ресурс пружин: 25 000 циклов подъема-опускания.</t>
  </si>
  <si>
    <t>15. Устройства защиты от падения полотна при поломке пружины (храповые муфты).</t>
  </si>
  <si>
    <t xml:space="preserve"> </t>
  </si>
  <si>
    <r>
      <rPr>
        <b/>
        <sz val="11"/>
        <color theme="1"/>
        <rFont val="Calibri"/>
        <family val="2"/>
        <charset val="204"/>
        <scheme val="minor"/>
      </rPr>
      <t xml:space="preserve">Микроволна </t>
    </r>
    <r>
      <rPr>
        <b/>
        <i/>
        <sz val="11"/>
        <color theme="1"/>
        <rFont val="Calibri"/>
        <family val="2"/>
        <charset val="204"/>
        <scheme val="minor"/>
      </rPr>
      <t>woodgrain</t>
    </r>
    <r>
      <rPr>
        <b/>
        <sz val="11"/>
        <color theme="1"/>
        <rFont val="Calibri"/>
        <family val="2"/>
        <charset val="204"/>
        <scheme val="minor"/>
      </rPr>
      <t xml:space="preserve">, S-гофр </t>
    </r>
    <r>
      <rPr>
        <b/>
        <i/>
        <sz val="11"/>
        <color theme="1"/>
        <rFont val="Calibri"/>
        <family val="2"/>
        <charset val="204"/>
        <scheme val="minor"/>
      </rPr>
      <t>woodgrain</t>
    </r>
    <r>
      <rPr>
        <sz val="11"/>
        <color theme="1"/>
        <rFont val="Calibri"/>
        <family val="2"/>
        <charset val="204"/>
        <scheme val="minor"/>
      </rPr>
      <t xml:space="preserve">: RAL 9016, RAL 9006, RAL 8017, RAL 8014,  RAL 7016, RAL 6005, RAL 5010, RAL 3004, RAL 1015, ADS 703. </t>
    </r>
  </si>
  <si>
    <r>
      <rPr>
        <b/>
        <sz val="11"/>
        <color theme="1"/>
        <rFont val="Calibri"/>
        <family val="2"/>
        <charset val="204"/>
        <scheme val="minor"/>
      </rPr>
      <t xml:space="preserve">М-гофр </t>
    </r>
    <r>
      <rPr>
        <b/>
        <i/>
        <sz val="11"/>
        <color theme="1"/>
        <rFont val="Calibri"/>
        <family val="2"/>
        <charset val="204"/>
        <scheme val="minor"/>
      </rPr>
      <t>woodgrain</t>
    </r>
    <r>
      <rPr>
        <sz val="11"/>
        <color theme="1"/>
        <rFont val="Calibri"/>
        <family val="2"/>
        <charset val="204"/>
        <scheme val="minor"/>
      </rPr>
      <t xml:space="preserve">: RAL 9016, RAL 8014;  </t>
    </r>
    <r>
      <rPr>
        <b/>
        <sz val="11"/>
        <color theme="1"/>
        <rFont val="Calibri"/>
        <family val="2"/>
        <charset val="204"/>
        <scheme val="minor"/>
      </rPr>
      <t xml:space="preserve">М-гофр </t>
    </r>
    <r>
      <rPr>
        <b/>
        <i/>
        <sz val="11"/>
        <color theme="1"/>
        <rFont val="Calibri"/>
        <family val="2"/>
        <charset val="204"/>
        <scheme val="minor"/>
      </rPr>
      <t>smooth</t>
    </r>
    <r>
      <rPr>
        <sz val="11"/>
        <color theme="1"/>
        <rFont val="Calibri"/>
        <family val="2"/>
        <charset val="204"/>
        <scheme val="minor"/>
      </rPr>
      <t xml:space="preserve">: RAL 9016, RAL 7016; </t>
    </r>
    <r>
      <rPr>
        <b/>
        <sz val="11"/>
        <color theme="1"/>
        <rFont val="Calibri"/>
        <family val="2"/>
        <charset val="204"/>
        <scheme val="minor"/>
      </rPr>
      <t xml:space="preserve">L-гофр </t>
    </r>
    <r>
      <rPr>
        <b/>
        <i/>
        <sz val="11"/>
        <color theme="1"/>
        <rFont val="Calibri"/>
        <family val="2"/>
        <charset val="204"/>
        <scheme val="minor"/>
      </rPr>
      <t>woodgrain</t>
    </r>
    <r>
      <rPr>
        <sz val="11"/>
        <color theme="1"/>
        <rFont val="Calibri"/>
        <family val="2"/>
        <charset val="204"/>
        <scheme val="minor"/>
      </rPr>
      <t xml:space="preserve">: RAL 9016, RAL 8014; </t>
    </r>
    <r>
      <rPr>
        <b/>
        <sz val="11"/>
        <color theme="1"/>
        <rFont val="Calibri"/>
        <family val="2"/>
        <charset val="204"/>
        <scheme val="minor"/>
      </rPr>
      <t xml:space="preserve">L-гофр </t>
    </r>
    <r>
      <rPr>
        <b/>
        <i/>
        <sz val="11"/>
        <color theme="1"/>
        <rFont val="Calibri"/>
        <family val="2"/>
        <charset val="204"/>
        <scheme val="minor"/>
      </rPr>
      <t>smooth</t>
    </r>
    <r>
      <rPr>
        <sz val="11"/>
        <color theme="1"/>
        <rFont val="Calibri"/>
        <family val="2"/>
        <charset val="204"/>
        <scheme val="minor"/>
      </rPr>
      <t xml:space="preserve">: RAL 9016, RAL 7016, ADS 703. </t>
    </r>
  </si>
  <si>
    <t xml:space="preserve">     L-гофр (широкий)</t>
  </si>
  <si>
    <r>
      <t xml:space="preserve">Филенка </t>
    </r>
    <r>
      <rPr>
        <b/>
        <i/>
        <sz val="11"/>
        <color theme="1"/>
        <rFont val="Calibri"/>
        <family val="2"/>
        <charset val="204"/>
        <scheme val="minor"/>
      </rPr>
      <t>woodgrain</t>
    </r>
    <r>
      <rPr>
        <b/>
        <sz val="11"/>
        <color theme="1"/>
        <rFont val="Calibri"/>
        <family val="2"/>
        <charset val="204"/>
        <scheme val="minor"/>
      </rPr>
      <t xml:space="preserve">: </t>
    </r>
    <r>
      <rPr>
        <sz val="11"/>
        <color theme="1"/>
        <rFont val="Calibri"/>
        <family val="2"/>
        <charset val="204"/>
        <scheme val="minor"/>
      </rPr>
      <t>RAL 9016, RAL 8014.</t>
    </r>
  </si>
  <si>
    <r>
      <t xml:space="preserve">Филенка </t>
    </r>
    <r>
      <rPr>
        <b/>
        <i/>
        <sz val="11"/>
        <color theme="1"/>
        <rFont val="Calibri"/>
        <family val="2"/>
        <charset val="204"/>
        <scheme val="minor"/>
      </rPr>
      <t>woodgrain</t>
    </r>
    <r>
      <rPr>
        <b/>
        <sz val="11"/>
        <color theme="1"/>
        <rFont val="Calibri"/>
        <family val="2"/>
        <charset val="204"/>
        <scheme val="minor"/>
      </rPr>
      <t>: золотой дуб, темный дуб.</t>
    </r>
  </si>
  <si>
    <t>Эффективная теплоизоляция</t>
  </si>
  <si>
    <t>Коэффициент сопротивления теплопередаче ворот Classic 6x3 м составляет 1,00 м2 °C/Bт*, что сопоставимо с характеристиками кирпичной стены толщиной 60 см.</t>
  </si>
  <si>
    <t>Превосходная прочность</t>
  </si>
  <si>
    <t>Испытания проведены в ift Rosenheim GmbH (Германия)</t>
  </si>
  <si>
    <t>Долговечная эксплуатация</t>
  </si>
  <si>
    <t>Панель 45 мм —гарантия стойкости ворот ко взлому и ветровым нагрузкам. Ворота выдерживают нагрузку 700 Па, что соответствует скорости ветра 120 км/час.</t>
  </si>
  <si>
    <t>Панели имеют замкнутый контур стальных листов, которые скреплены между собой в «замок». Это исключает расслоение панелей при нагреве, резком опускании ворот и ударе.</t>
  </si>
  <si>
    <t>Стойкость к коррозии</t>
  </si>
  <si>
    <t>Полотно ворот выдерживает воздействие «соляного тумана» в течение 750 часов. А это соответствует 15 годам эксплуатации в прибрежных зонах и загрязненных промышленных районах.</t>
  </si>
  <si>
    <t>Испытания проведены РУП "Институт БелНИИС", Беларусь</t>
  </si>
  <si>
    <t>Надежная герметизация</t>
  </si>
  <si>
    <t>Боковой и верхний EPDM-уплотнители имеют 2 эластичных лепестка, которые создают дополнительную «воздушную камеру». Регулируемые роликовые кронштейны гарантируют примыкание полотна ворот к проему.</t>
  </si>
  <si>
    <t>Гарантированная безопасность</t>
  </si>
  <si>
    <r>
      <t xml:space="preserve">Гаражные секционные ворота серии </t>
    </r>
    <r>
      <rPr>
        <b/>
        <sz val="16"/>
        <color theme="1"/>
        <rFont val="Calibri"/>
        <family val="2"/>
        <charset val="204"/>
        <scheme val="minor"/>
      </rPr>
      <t xml:space="preserve">Classic </t>
    </r>
  </si>
  <si>
    <t>Прайс-лист на гаражные ворота серии Classic с рисунком сэндвич-панелей микроволна, S-/M-/L-гофр</t>
  </si>
  <si>
    <t>Прайс-лист на гаражные ворота серии Classic с рисунком сэндвич-панелей филенка</t>
  </si>
  <si>
    <t>Преимущества гаражных ворот серии Classic</t>
  </si>
  <si>
    <t>1. Полотно из стальных сэндвич-панелей толщиной 40 мм с защитой от защемления пальцев. На торцы панелей установлены боковые накладки, окрашенные в бело-серый цвет (близкий RAL 9002).</t>
  </si>
  <si>
    <t>3. Боковые и верхняя 1 лепестковые уплотнительные вставки.</t>
  </si>
  <si>
    <t>5. Комплект нижних, боковых и верхних регулируемых роликовых кронштейнов, изготовленных из оцинкованной стали.</t>
  </si>
  <si>
    <t>6. Промежуточные петли из оцинкованной стали.</t>
  </si>
  <si>
    <t>10. Ручка для подъема-опускания ворот.</t>
  </si>
  <si>
    <t>Прайс-лист на гаражные ворота серии Trend с рисунком сэндвич-панелей микроволна, S-/M-/L-гофр</t>
  </si>
  <si>
    <t>Прайс-лист на гаражные ворота серии Trend с рисунком сэндвич-панелей филенка</t>
  </si>
  <si>
    <t>Преимущества гаражных ворот серии Trend</t>
  </si>
  <si>
    <t xml:space="preserve">14. Комплект балансировки полотна ворот с дуплексной системой пружин растяжения (пружина в пружине). </t>
  </si>
  <si>
    <t>Ресурс пружин: 25 000 циклов подъема-опускания.</t>
  </si>
  <si>
    <t>14. Комплект балансировки полотна ворот с дуплексной системой пружин растяжения (пружина в пружине).</t>
  </si>
  <si>
    <t>Ворота соответствуют требованиям стандартов и других нормативных документов Российской Федерации (ГОСТ 31174-2003), Республики Беларусь (СТБ 12604-2003), Украины (ТУ У В.2.6-28.1-35234409-001:2008), 
Европейского союза (EN 12604, EN 12453).</t>
  </si>
  <si>
    <t>ProTrend</t>
  </si>
  <si>
    <t>ProPlus</t>
  </si>
  <si>
    <t>Сопротивление ветровой нагрузке (ГОСТ 31174)</t>
  </si>
  <si>
    <t>Звукоизоляция (ГОСТ 31174)</t>
  </si>
  <si>
    <t>S-гофр</t>
  </si>
  <si>
    <t>Ворота стандартной высоты, указанной в размерной сетке, изготавливаются из панелей одинаковой высоты. Ворота промежуточных размеров по высоте (шаг 25 мм) изготавливаются из панелей двух различных высота. Разность высот панелей составляет 25 мм.</t>
  </si>
  <si>
    <t>Доступен заказ промежуточных значений ширины и высоты ворот с шагом 5 мм.</t>
  </si>
  <si>
    <t>Доступен заказ промежуточных значений ширины ворот с шагом 5 мм и высоты ворот с шагом 25 мм.</t>
  </si>
  <si>
    <r>
      <t xml:space="preserve">Гаражные секционные ворота серии </t>
    </r>
    <r>
      <rPr>
        <b/>
        <sz val="16"/>
        <color theme="1"/>
        <rFont val="Calibri"/>
        <family val="2"/>
        <charset val="204"/>
        <scheme val="minor"/>
      </rPr>
      <t xml:space="preserve">Trend </t>
    </r>
  </si>
  <si>
    <t>Ворота изготавливаются по запросу</t>
  </si>
  <si>
    <t>AluTherm</t>
  </si>
  <si>
    <t>AluTrend</t>
  </si>
  <si>
    <t>AluPro</t>
  </si>
  <si>
    <t>+</t>
  </si>
  <si>
    <t>ВНЕШНИЙ ВИД ПОЛОТНА СЕКЦИОННЫХ ВОРОТ</t>
  </si>
  <si>
    <t>L-гофр</t>
  </si>
  <si>
    <t>ПРАЙС-ЛИСТ НА ДОПОЛНИТЕЛЬНЫЕ АКСЕССУАРЫ ДЛЯ СЕКЦИОННЫХ ВОРОТ</t>
  </si>
  <si>
    <t>Артикул</t>
  </si>
  <si>
    <t>Ед. изм.</t>
  </si>
  <si>
    <t>Наименование</t>
  </si>
  <si>
    <t>микроволна / S-гофр</t>
  </si>
  <si>
    <t>М-гофр/L-гофр</t>
  </si>
  <si>
    <t>шт.</t>
  </si>
  <si>
    <t>WDL  
WD</t>
  </si>
  <si>
    <t>PED20</t>
  </si>
  <si>
    <t>к-т</t>
  </si>
  <si>
    <t xml:space="preserve"> +/-</t>
  </si>
  <si>
    <t>WD2028K</t>
  </si>
  <si>
    <r>
      <rPr>
        <b/>
        <sz val="7.5"/>
        <color theme="3"/>
        <rFont val="Calibri"/>
        <family val="2"/>
        <charset val="204"/>
      </rPr>
      <t>Комплект заглушек калиточных</t>
    </r>
    <r>
      <rPr>
        <sz val="7.5"/>
        <color theme="3"/>
        <rFont val="Calibri"/>
        <family val="2"/>
        <charset val="204"/>
      </rPr>
      <t xml:space="preserve">
(полиуретановые заглушки обеспечивают дополнительную герметизацию калиточного проема. Применяются в воротах с рисунком поверхности S-гофр)</t>
    </r>
  </si>
  <si>
    <t>RBI-Kit</t>
  </si>
  <si>
    <t>FPAT-G3</t>
  </si>
  <si>
    <t>м.кв.</t>
  </si>
  <si>
    <t>FPAT-G2</t>
  </si>
  <si>
    <t>FPAP-G2</t>
  </si>
  <si>
    <t>FPAP-G1</t>
  </si>
  <si>
    <t>FP</t>
  </si>
  <si>
    <t>FP-W</t>
  </si>
  <si>
    <t>ASP-P26</t>
  </si>
  <si>
    <t>ACP-P</t>
  </si>
  <si>
    <r>
      <rPr>
        <b/>
        <sz val="7.5"/>
        <color theme="3"/>
        <rFont val="Calibri"/>
        <family val="2"/>
        <charset val="204"/>
      </rPr>
      <t>Альтернативная композитная панель (3 мм)</t>
    </r>
    <r>
      <rPr>
        <sz val="7.5"/>
        <color theme="3"/>
        <rFont val="Calibri"/>
        <family val="2"/>
        <charset val="204"/>
      </rPr>
      <t xml:space="preserve">
(композитная панель, состоящая из алюминиевых листов с заполнением пространства между ними ПВД. Толщина панели 3 мм)</t>
    </r>
  </si>
  <si>
    <t>RLG003K</t>
  </si>
  <si>
    <t>RLI03</t>
  </si>
  <si>
    <t>Замок ригельный для промышленных ворот</t>
  </si>
  <si>
    <t>RM0104-4500</t>
  </si>
  <si>
    <r>
      <rPr>
        <b/>
        <sz val="7.5"/>
        <color theme="3"/>
        <rFont val="Calibri"/>
        <family val="2"/>
        <charset val="204"/>
      </rPr>
      <t xml:space="preserve">Комплект механизма разблокировки </t>
    </r>
    <r>
      <rPr>
        <sz val="7.5"/>
        <color theme="3"/>
        <rFont val="Calibri"/>
        <family val="2"/>
        <charset val="204"/>
      </rPr>
      <t xml:space="preserve">
(используется совместно с реечным элетроприводом. Длина троса составляет 4500 мм)</t>
    </r>
  </si>
  <si>
    <t>RK-6000</t>
  </si>
  <si>
    <t>RK-4500</t>
  </si>
  <si>
    <r>
      <rPr>
        <b/>
        <sz val="7.5"/>
        <color theme="3"/>
        <rFont val="Calibri"/>
        <family val="2"/>
        <charset val="204"/>
      </rPr>
      <t>Трос разблокировки</t>
    </r>
    <r>
      <rPr>
        <sz val="7.5"/>
        <color theme="3"/>
        <rFont val="Calibri"/>
        <family val="2"/>
        <charset val="204"/>
      </rPr>
      <t xml:space="preserve">
(используется для разблокировки реечного электропривода, применяется совместно с ригельным замком. Длина троса составляет 4500 мм)</t>
    </r>
  </si>
  <si>
    <t>HKU001</t>
  </si>
  <si>
    <r>
      <rPr>
        <b/>
        <sz val="7.5"/>
        <color theme="3"/>
        <rFont val="Calibri"/>
        <family val="2"/>
        <charset val="204"/>
      </rPr>
      <t>Блок ручного подъема ворот</t>
    </r>
    <r>
      <rPr>
        <sz val="7.5"/>
        <color theme="3"/>
        <rFont val="Calibri"/>
        <family val="2"/>
        <charset val="204"/>
      </rPr>
      <t xml:space="preserve">
(используется для ручного подъема ворот высотой более 2 м и площадью полотна до 15 м²)</t>
    </r>
  </si>
  <si>
    <t>CH0501</t>
  </si>
  <si>
    <r>
      <rPr>
        <b/>
        <sz val="7.5"/>
        <color theme="3"/>
        <rFont val="Calibri"/>
        <family val="2"/>
        <charset val="204"/>
      </rPr>
      <t>Редуктор цепной</t>
    </r>
    <r>
      <rPr>
        <sz val="7.5"/>
        <color theme="3"/>
        <rFont val="Calibri"/>
        <family val="2"/>
        <charset val="204"/>
      </rPr>
      <t xml:space="preserve">
(стандартная длина цепи редуктора - 8 м, что позволяет управлять воротами с высотой расположения торсионного вала до 4,5 м)</t>
    </r>
  </si>
  <si>
    <t>C0502</t>
  </si>
  <si>
    <t>м</t>
  </si>
  <si>
    <r>
      <rPr>
        <b/>
        <sz val="7.5"/>
        <color theme="3"/>
        <rFont val="Calibri"/>
        <family val="2"/>
        <charset val="204"/>
      </rPr>
      <t xml:space="preserve">Цепь </t>
    </r>
    <r>
      <rPr>
        <sz val="7.5"/>
        <color theme="3"/>
        <rFont val="Calibri"/>
        <family val="2"/>
        <charset val="204"/>
      </rPr>
      <t xml:space="preserve">
(удлинитель цепи редуктора. Применяется при высоте расположения торсионного вала более 4,5 м)</t>
    </r>
  </si>
  <si>
    <t>AJS</t>
  </si>
  <si>
    <t>FS10x50D</t>
  </si>
  <si>
    <r>
      <rPr>
        <b/>
        <sz val="7.5"/>
        <color theme="3"/>
        <rFont val="Calibri"/>
        <family val="2"/>
        <charset val="204"/>
      </rPr>
      <t xml:space="preserve">Комплект крепежный </t>
    </r>
    <r>
      <rPr>
        <sz val="7.5"/>
        <color theme="3"/>
        <rFont val="Calibri"/>
        <family val="2"/>
        <charset val="204"/>
      </rPr>
      <t xml:space="preserve">
(комплект включает нейлоновые дюбели с вворачиваемыми винтами и шайбами, используется для крепления рамы ворот к проему из бетона, цельного кирпича и других сплошных материалов)</t>
    </r>
  </si>
  <si>
    <t>SPK</t>
  </si>
  <si>
    <t>ELS</t>
  </si>
  <si>
    <r>
      <rPr>
        <b/>
        <sz val="7.5"/>
        <color theme="3"/>
        <rFont val="Calibri"/>
        <family val="2"/>
        <charset val="204"/>
      </rPr>
      <t>Увеличение длины вала под привод</t>
    </r>
    <r>
      <rPr>
        <sz val="7.5"/>
        <color theme="3"/>
        <rFont val="Calibri"/>
        <family val="2"/>
        <charset val="204"/>
      </rPr>
      <t xml:space="preserve">
(при заказе автоматики не из списка ГК "Алютех")</t>
    </r>
  </si>
  <si>
    <t>SP</t>
  </si>
  <si>
    <r>
      <rPr>
        <b/>
        <sz val="7.5"/>
        <color theme="3"/>
        <rFont val="Calibri"/>
        <family val="2"/>
        <charset val="204"/>
      </rPr>
      <t>Усиленная упаковка</t>
    </r>
    <r>
      <rPr>
        <sz val="7.5"/>
        <color theme="3"/>
        <rFont val="Calibri"/>
        <family val="2"/>
        <charset val="204"/>
      </rPr>
      <t xml:space="preserve">
(сэндвич-панели с наружной стороны дополительно защищены двумя листами ДВП. Усиленная упаковка обеспечивает дополнительную защиту ворот при транспортировке и погрузочно-разгрузочных работах )</t>
    </r>
  </si>
  <si>
    <r>
      <rPr>
        <b/>
        <sz val="8"/>
        <color theme="3"/>
        <rFont val="Calibri"/>
        <family val="2"/>
        <charset val="204"/>
      </rPr>
      <t>Двухвальная система балансировки</t>
    </r>
    <r>
      <rPr>
        <sz val="8"/>
        <color theme="3"/>
        <rFont val="Calibri"/>
        <family val="2"/>
        <charset val="204"/>
      </rPr>
      <t xml:space="preserve">
( включает 2 торсионных вала, для передачи крутящего момента между которыми используется цепь, оснащенная натяжителем. Передаточное отношение цепной системы: 1:1. Применяется усиленная комплектация) </t>
    </r>
  </si>
  <si>
    <t>HFWO</t>
  </si>
  <si>
    <r>
      <rPr>
        <b/>
        <sz val="7.5"/>
        <color theme="3"/>
        <rFont val="Calibri"/>
        <family val="2"/>
        <charset val="204"/>
      </rPr>
      <t>Комплект утеплителей для встроенного монтажа</t>
    </r>
    <r>
      <rPr>
        <sz val="7.5"/>
        <color theme="3"/>
        <rFont val="Calibri"/>
        <family val="2"/>
        <charset val="204"/>
      </rPr>
      <t xml:space="preserve">
Применяется для улучшения теплоизоляционных свойств декоративных наличников </t>
    </r>
  </si>
  <si>
    <t>PG-Thermo</t>
  </si>
  <si>
    <t>PG</t>
  </si>
  <si>
    <t>TGL</t>
  </si>
  <si>
    <t>SGL</t>
  </si>
  <si>
    <t>2HR</t>
  </si>
  <si>
    <r>
      <rPr>
        <b/>
        <sz val="7.5"/>
        <color theme="3"/>
        <rFont val="Calibri"/>
        <family val="2"/>
        <charset val="204"/>
      </rPr>
      <t>Дополнительный контур герметизации</t>
    </r>
    <r>
      <rPr>
        <sz val="7.5"/>
        <color theme="3"/>
        <rFont val="Calibri"/>
        <family val="2"/>
        <charset val="204"/>
      </rPr>
      <t xml:space="preserve"> панорамного остекления**
Позволяет устранить вероятность запотевания вставок изнутри, повышает теплоизоляционные свойства ворот</t>
    </r>
  </si>
  <si>
    <t>W050WH</t>
  </si>
  <si>
    <t>W050BR</t>
  </si>
  <si>
    <t>W060WH</t>
  </si>
  <si>
    <t>W060BR</t>
  </si>
  <si>
    <t>W043WH-TG</t>
  </si>
  <si>
    <t>W043WH-CG</t>
  </si>
  <si>
    <t>W043BR-TG</t>
  </si>
  <si>
    <t>W043BR-CG</t>
  </si>
  <si>
    <t>W046</t>
  </si>
  <si>
    <t>W095</t>
  </si>
  <si>
    <t>W085</t>
  </si>
  <si>
    <t>DIC043WH</t>
  </si>
  <si>
    <t>DIC043BR</t>
  </si>
  <si>
    <t>W041-WH</t>
  </si>
  <si>
    <r>
      <rPr>
        <b/>
        <sz val="7.5"/>
        <color theme="3"/>
        <rFont val="Calibri"/>
        <family val="2"/>
        <charset val="204"/>
      </rPr>
      <t>Вставка светопрозрачная декоративная Cross</t>
    </r>
    <r>
      <rPr>
        <sz val="7.5"/>
        <color theme="3"/>
        <rFont val="Calibri"/>
        <family val="2"/>
        <charset val="204"/>
      </rPr>
      <t xml:space="preserve">
(цвет: белый. В состав позиции входят: окно размером 486х324 мм и декоративная вставка Cross ("крест")***</t>
    </r>
  </si>
  <si>
    <t>W041-BR</t>
  </si>
  <si>
    <r>
      <rPr>
        <b/>
        <sz val="7.5"/>
        <color theme="3"/>
        <rFont val="Calibri"/>
        <family val="2"/>
        <charset val="204"/>
      </rPr>
      <t>Вставка светопрозрачная декоративная Cross</t>
    </r>
    <r>
      <rPr>
        <sz val="7.5"/>
        <color theme="3"/>
        <rFont val="Calibri"/>
        <family val="2"/>
        <charset val="204"/>
      </rPr>
      <t xml:space="preserve">
(цвет: коричневый. В состав позиции входят: окно размером 486х324 мм и декоративная вставка Cross ("крест")***</t>
    </r>
  </si>
  <si>
    <t>DIS043WH-3</t>
  </si>
  <si>
    <t>DIS043WH-4</t>
  </si>
  <si>
    <t>DIS043BR-3</t>
  </si>
  <si>
    <t>DIS043BR-4</t>
  </si>
  <si>
    <t>W042-WH</t>
  </si>
  <si>
    <r>
      <rPr>
        <b/>
        <sz val="7.5"/>
        <color theme="3"/>
        <rFont val="Calibri"/>
        <family val="2"/>
        <charset val="204"/>
      </rPr>
      <t>Комплект вставок светопрозрачных декоративных Sunburst 3</t>
    </r>
    <r>
      <rPr>
        <sz val="7.5"/>
        <color theme="3"/>
        <rFont val="Calibri"/>
        <family val="2"/>
        <charset val="204"/>
      </rPr>
      <t xml:space="preserve">
(цвет: белый. В состав позиции входят 3 окна размером 486х324 мм и 3 декоративные вставки с рисунком Sunrise ("восход солнца")***</t>
    </r>
  </si>
  <si>
    <t>W042-BR</t>
  </si>
  <si>
    <r>
      <rPr>
        <b/>
        <sz val="7.5"/>
        <color theme="3"/>
        <rFont val="Calibri"/>
        <family val="2"/>
        <charset val="204"/>
      </rPr>
      <t>Комплект вставок светопрозрачных декоративных Sunburst 3</t>
    </r>
    <r>
      <rPr>
        <sz val="7.5"/>
        <color theme="3"/>
        <rFont val="Calibri"/>
        <family val="2"/>
        <charset val="204"/>
      </rPr>
      <t xml:space="preserve">
(цвет: коричневый. В состав позиции входят 3 окна размером 486х324 мм и 3 декоративные вставки с рисунком Sunrise ("восход солнца")***</t>
    </r>
  </si>
  <si>
    <t>P1012K</t>
  </si>
  <si>
    <r>
      <rPr>
        <b/>
        <sz val="7.5"/>
        <color theme="3"/>
        <rFont val="Calibri"/>
        <family val="2"/>
        <charset val="204"/>
      </rPr>
      <t>Комплект заглушек оконных</t>
    </r>
    <r>
      <rPr>
        <sz val="7.5"/>
        <color theme="3"/>
        <rFont val="Calibri"/>
        <family val="2"/>
        <charset val="204"/>
      </rPr>
      <t xml:space="preserve">
(обеспечивают дополнительную герметизацию в зоне оконной рамы. Применяются в воротах с типом полотна S-, M-гофр )</t>
    </r>
  </si>
  <si>
    <t>VG-368WH</t>
  </si>
  <si>
    <t>Решетка вентиляционная нерегулируемая (белая)</t>
  </si>
  <si>
    <t>VG-368BK</t>
  </si>
  <si>
    <t>Решетка вентиляционная нерегулируемая (черная)</t>
  </si>
  <si>
    <t>VG-368RWH</t>
  </si>
  <si>
    <t>Решетка вентиляционная регулируемая (белая)</t>
  </si>
  <si>
    <t>VG-368RBK</t>
  </si>
  <si>
    <t>Решетка вентиляционная регулируемая (черная)</t>
  </si>
  <si>
    <t>Окраска и защита</t>
  </si>
  <si>
    <t>RAL-OUT</t>
  </si>
  <si>
    <r>
      <rPr>
        <b/>
        <sz val="7.5"/>
        <color theme="3"/>
        <rFont val="Calibri"/>
        <family val="2"/>
        <charset val="204"/>
      </rPr>
      <t>Покраска панели по каталогу RAL</t>
    </r>
    <r>
      <rPr>
        <sz val="7.5"/>
        <color theme="3"/>
        <rFont val="Calibri"/>
        <family val="2"/>
        <charset val="204"/>
      </rPr>
      <t xml:space="preserve">
(покраска сэндвич-панели с наружной стороны)</t>
    </r>
  </si>
  <si>
    <t>RAL-IN</t>
  </si>
  <si>
    <r>
      <rPr>
        <b/>
        <sz val="7.5"/>
        <color theme="3"/>
        <rFont val="Calibri"/>
        <family val="2"/>
        <charset val="204"/>
      </rPr>
      <t>Покраска сэндвич-панели по каталогу RAL</t>
    </r>
    <r>
      <rPr>
        <sz val="7.5"/>
        <color theme="3"/>
        <rFont val="Calibri"/>
        <family val="2"/>
        <charset val="204"/>
      </rPr>
      <t xml:space="preserve">
(покраска сэндвич-панели с внутренней стороны)</t>
    </r>
  </si>
  <si>
    <r>
      <rPr>
        <b/>
        <sz val="7.5"/>
        <color theme="3"/>
        <rFont val="Calibri"/>
        <family val="2"/>
        <charset val="204"/>
      </rPr>
      <t xml:space="preserve">Покраска панорамной панели по каталогу RAL </t>
    </r>
    <r>
      <rPr>
        <sz val="7.5"/>
        <color theme="3"/>
        <rFont val="Calibri"/>
        <family val="2"/>
        <charset val="204"/>
      </rPr>
      <t xml:space="preserve">
(покраска панорамной панели с двух сторон)</t>
    </r>
  </si>
  <si>
    <t>RAL-AP</t>
  </si>
  <si>
    <r>
      <rPr>
        <b/>
        <sz val="7.5"/>
        <color theme="3"/>
        <rFont val="Calibri"/>
        <family val="2"/>
        <charset val="204"/>
      </rPr>
      <t xml:space="preserve">Покраска альтернативной панели </t>
    </r>
    <r>
      <rPr>
        <sz val="7.5"/>
        <color theme="3"/>
        <rFont val="Calibri"/>
        <family val="2"/>
        <charset val="204"/>
      </rPr>
      <t xml:space="preserve">
(покраска панели с двух сторон)</t>
    </r>
  </si>
  <si>
    <t>RAL-W</t>
  </si>
  <si>
    <t>ANC-1</t>
  </si>
  <si>
    <t>ANC-2</t>
  </si>
  <si>
    <t>RAL-FWO</t>
  </si>
  <si>
    <t>Наценка за усиленные торсионые пружины*</t>
  </si>
  <si>
    <t>до 35 тыс. циклов</t>
  </si>
  <si>
    <t>до 50 тыс. циклов</t>
  </si>
  <si>
    <t>до 75 тыс. циклов</t>
  </si>
  <si>
    <t>до 100 тыс. циклов</t>
  </si>
  <si>
    <t>Телескопические подвесы горизонтальных направляющих</t>
  </si>
  <si>
    <t>CS-1</t>
  </si>
  <si>
    <r>
      <rPr>
        <b/>
        <sz val="7.5"/>
        <color theme="3"/>
        <rFont val="Calibri"/>
        <family val="2"/>
        <charset val="204"/>
      </rPr>
      <t>Телескопическое подвешение типа CS-1</t>
    </r>
    <r>
      <rPr>
        <sz val="7.5"/>
        <color theme="3"/>
        <rFont val="Calibri"/>
        <family val="2"/>
        <charset val="204"/>
      </rPr>
      <t xml:space="preserve">
(высота подвеса составляет 300 мм.
Входит в состав стандартного комплекта гаражных ворот всех типов монтажа и промышленных ворот низкого и наклонного низкого монтажа)</t>
    </r>
  </si>
  <si>
    <t>CS-2</t>
  </si>
  <si>
    <r>
      <rPr>
        <b/>
        <sz val="7.5"/>
        <color theme="3"/>
        <rFont val="Calibri"/>
        <family val="2"/>
        <charset val="204"/>
      </rPr>
      <t>Телескопическое подвешение типа CS-2</t>
    </r>
    <r>
      <rPr>
        <sz val="7.5"/>
        <color theme="3"/>
        <rFont val="Calibri"/>
        <family val="2"/>
        <charset val="204"/>
      </rPr>
      <t xml:space="preserve">
(высота подвеса составляет 500 мм. Входит в состав стандартного комплекта промышленных ворот всех типов монтажа кроме низкого и наклонного низкого)</t>
    </r>
  </si>
  <si>
    <t>CS-3</t>
  </si>
  <si>
    <r>
      <rPr>
        <b/>
        <sz val="7.5"/>
        <color theme="3"/>
        <rFont val="Calibri"/>
        <family val="2"/>
        <charset val="204"/>
      </rPr>
      <t>Телескопическое подвешение типа CS-3</t>
    </r>
    <r>
      <rPr>
        <sz val="7.5"/>
        <color theme="3"/>
        <rFont val="Calibri"/>
        <family val="2"/>
        <charset val="204"/>
      </rPr>
      <t xml:space="preserve">
(высота подвеса составляет 800 мм)</t>
    </r>
  </si>
  <si>
    <t>CS-4</t>
  </si>
  <si>
    <r>
      <rPr>
        <b/>
        <sz val="7.5"/>
        <color theme="3"/>
        <rFont val="Calibri"/>
        <family val="2"/>
        <charset val="204"/>
      </rPr>
      <t>Телескопическое подвешение типа CS-4</t>
    </r>
    <r>
      <rPr>
        <sz val="7.5"/>
        <color theme="3"/>
        <rFont val="Calibri"/>
        <family val="2"/>
        <charset val="204"/>
      </rPr>
      <t xml:space="preserve">
(высота подвеса составляет 1000 мм)</t>
    </r>
  </si>
  <si>
    <t>CS-5</t>
  </si>
  <si>
    <r>
      <rPr>
        <b/>
        <sz val="7.5"/>
        <color theme="3"/>
        <rFont val="Calibri"/>
        <family val="2"/>
        <charset val="204"/>
      </rPr>
      <t>Телескопическое подвешение типа CS-5</t>
    </r>
    <r>
      <rPr>
        <sz val="7.5"/>
        <color theme="3"/>
        <rFont val="Calibri"/>
        <family val="2"/>
        <charset val="204"/>
      </rPr>
      <t xml:space="preserve">
(высота подвеса составляет 1500 мм)</t>
    </r>
  </si>
  <si>
    <t>DP-WF</t>
  </si>
  <si>
    <t>RAL-WF</t>
  </si>
  <si>
    <r>
      <t xml:space="preserve">Приведенные цены указанны на позиции отгружаемые </t>
    </r>
    <r>
      <rPr>
        <b/>
        <u/>
        <sz val="10"/>
        <color theme="3"/>
        <rFont val="Calibri"/>
        <family val="2"/>
        <charset val="204"/>
      </rPr>
      <t>только</t>
    </r>
    <r>
      <rPr>
        <b/>
        <sz val="10"/>
        <color theme="3"/>
        <rFont val="Calibri"/>
        <family val="2"/>
        <charset val="204"/>
      </rPr>
      <t xml:space="preserve"> в составе секционных ворот "Алютех".</t>
    </r>
  </si>
  <si>
    <t xml:space="preserve"> * % рассчитывается от стоимости стандартного комплекта ворот.</t>
  </si>
  <si>
    <t xml:space="preserve"> ** % рассчитывается от стоимости панорамного остекления. </t>
  </si>
  <si>
    <t>*** Установка окон в панелях с рисунком М-гофр и L-гофр должна согласовываться заказчиком в индивидуальном порядке и может выполняться при технической возможности.</t>
  </si>
  <si>
    <t>пружины растяжения</t>
  </si>
  <si>
    <t>Промышленные (45 мм)</t>
  </si>
  <si>
    <t>Гаражные Trend (40 мм)</t>
  </si>
  <si>
    <t>Гаражные Classic (45 мм)</t>
  </si>
  <si>
    <t>Промышленные (40 мм)</t>
  </si>
  <si>
    <t>WDF-40</t>
  </si>
  <si>
    <t>WDL-40  
WD-40</t>
  </si>
  <si>
    <t>WDF</t>
  </si>
  <si>
    <r>
      <rPr>
        <b/>
        <sz val="7.5"/>
        <color theme="3"/>
        <rFont val="Calibri"/>
        <family val="2"/>
        <charset val="204"/>
        <scheme val="minor"/>
      </rPr>
      <t>Устройство экстренного открывания дверей (замок «анти-паник»)</t>
    </r>
    <r>
      <rPr>
        <sz val="7.5"/>
        <color theme="3"/>
        <rFont val="Calibri"/>
        <family val="2"/>
        <charset val="204"/>
        <scheme val="minor"/>
      </rPr>
      <t xml:space="preserve"> 
обеспечивает быструю и безопасную  эвакуацию людей из помещения при возникновении чрезвычайных ситуаций. Если необходимо срочно покинуть здание, достаточно нажать на ручку-штангу с внутренней стороны ворот и встроенная калитка откроется, даже если замок закрыт на все обороты.
</t>
    </r>
  </si>
  <si>
    <t>FP-40</t>
  </si>
  <si>
    <t>FP-40W</t>
  </si>
  <si>
    <r>
      <t xml:space="preserve">Калитка с плоским порогом
</t>
    </r>
    <r>
      <rPr>
        <sz val="7.5"/>
        <color theme="3"/>
        <rFont val="Calibri"/>
        <family val="2"/>
        <charset val="204"/>
      </rPr>
      <t>(комплект калитки включает: контакт калитки, усиливающий корпус замка, врезной замок, комплект ключей (2 шт.), комплект алюминиевых ручек, линейный доводчик). Калитка устанавливается в ворота шириной до 5000 мм. Высота порога составляет 18 мм (Trend, ProTrend), 20 мм (Classic, ProPlus)</t>
    </r>
  </si>
  <si>
    <t>FP-40G2</t>
  </si>
  <si>
    <t>RLT-40</t>
  </si>
  <si>
    <r>
      <rPr>
        <b/>
        <sz val="7.5"/>
        <color theme="3"/>
        <rFont val="Calibri"/>
        <family val="2"/>
        <charset val="204"/>
      </rPr>
      <t xml:space="preserve">Фальш-панель для ворот с цветом "под дерево" </t>
    </r>
    <r>
      <rPr>
        <sz val="7.5"/>
        <color theme="3"/>
        <rFont val="Calibri"/>
        <family val="2"/>
        <charset val="204"/>
      </rPr>
      <t xml:space="preserve">
(цвет панели снаружи: золотой дуб, темный дуб, вишня; изнутри: RAL 9002. В состав комплекта входят алюминиевые профили обрамления и кронштейны крепления фальш-панели к проему)</t>
    </r>
  </si>
  <si>
    <t>PG-40</t>
  </si>
  <si>
    <r>
      <rPr>
        <b/>
        <sz val="7.5"/>
        <color theme="3"/>
        <rFont val="Calibri"/>
        <family val="2"/>
        <charset val="204"/>
      </rPr>
      <t>Комплект для встроенного монтажа 100/145 мм</t>
    </r>
    <r>
      <rPr>
        <sz val="7.5"/>
        <color theme="3"/>
        <rFont val="Calibri"/>
        <family val="2"/>
        <charset val="204"/>
      </rPr>
      <t xml:space="preserve">
(в состав комплекта входят 2 декоративных наличника шириной 107 мм, 1 декоративный наличник шириной 145 мм, комплект кронштейнов и крепежа для монтажа рамы ворот и декоративных наличников)</t>
    </r>
  </si>
  <si>
    <t>торсионные пружины</t>
  </si>
  <si>
    <t>W043WH-TG40</t>
  </si>
  <si>
    <t>W043WH-CG40</t>
  </si>
  <si>
    <t>W043BR-TG40</t>
  </si>
  <si>
    <t>W043BR-CG40</t>
  </si>
  <si>
    <t>W046-40</t>
  </si>
  <si>
    <t>W095-40</t>
  </si>
  <si>
    <t>W085-40</t>
  </si>
  <si>
    <r>
      <rPr>
        <b/>
        <sz val="8"/>
        <color theme="3"/>
        <rFont val="Calibri"/>
        <family val="2"/>
        <charset val="204"/>
      </rPr>
      <t xml:space="preserve">Окно </t>
    </r>
    <r>
      <rPr>
        <sz val="8"/>
        <color theme="3"/>
        <rFont val="Calibri"/>
        <family val="2"/>
        <charset val="204"/>
      </rPr>
      <t xml:space="preserve">
(размер: 322х322х45 мм, форма: квадратное, цвет рамы: белый, остекление: прозрачное)
</t>
    </r>
  </si>
  <si>
    <t>W050WH-40</t>
  </si>
  <si>
    <r>
      <rPr>
        <b/>
        <sz val="8"/>
        <color theme="3"/>
        <rFont val="Calibri"/>
        <family val="2"/>
        <charset val="204"/>
      </rPr>
      <t xml:space="preserve">Окно </t>
    </r>
    <r>
      <rPr>
        <sz val="8"/>
        <color theme="3"/>
        <rFont val="Calibri"/>
        <family val="2"/>
        <charset val="204"/>
      </rPr>
      <t xml:space="preserve">
(размер: 322х322х45 мм, форма: квадратное, цвет рамы: коричневый, остекление: прозрачное)
</t>
    </r>
  </si>
  <si>
    <t>W050BR-40</t>
  </si>
  <si>
    <t>W060WH-40</t>
  </si>
  <si>
    <r>
      <rPr>
        <b/>
        <sz val="8"/>
        <color theme="3"/>
        <rFont val="Calibri"/>
        <family val="2"/>
        <charset val="204"/>
      </rPr>
      <t xml:space="preserve">Окно </t>
    </r>
    <r>
      <rPr>
        <sz val="8"/>
        <color theme="3"/>
        <rFont val="Calibri"/>
        <family val="2"/>
        <charset val="204"/>
      </rPr>
      <t xml:space="preserve">
(размер: 322х45 мм, форма: круглое, цвет рамы: коричневый, остекление: прозрачное)
</t>
    </r>
  </si>
  <si>
    <t>W060BR-40</t>
  </si>
  <si>
    <r>
      <rPr>
        <b/>
        <sz val="7"/>
        <color theme="3"/>
        <rFont val="Arial Cyr"/>
        <charset val="204"/>
      </rPr>
      <t>Окно</t>
    </r>
    <r>
      <rPr>
        <sz val="7"/>
        <color theme="3"/>
        <rFont val="Arial CYR"/>
        <charset val="204"/>
      </rPr>
      <t xml:space="preserve">
(размер: 522х322х45 мм, форма: прямоугольное, цвет: белый, остекление: прозрачное)</t>
    </r>
  </si>
  <si>
    <r>
      <rPr>
        <b/>
        <sz val="7"/>
        <color theme="3"/>
        <rFont val="Arial Cyr"/>
        <charset val="204"/>
      </rPr>
      <t>Окно</t>
    </r>
    <r>
      <rPr>
        <sz val="7"/>
        <color theme="3"/>
        <rFont val="Arial CYR"/>
        <charset val="204"/>
      </rPr>
      <t xml:space="preserve">
(размер: 522х322х45 мм, форма: прямоугольное, цвет: белый, остекление: кристаллическое)</t>
    </r>
  </si>
  <si>
    <r>
      <rPr>
        <b/>
        <sz val="7"/>
        <color theme="3"/>
        <rFont val="Arial Cyr"/>
        <charset val="204"/>
      </rPr>
      <t>Окно</t>
    </r>
    <r>
      <rPr>
        <sz val="7"/>
        <color theme="3"/>
        <rFont val="Arial CYR"/>
        <charset val="204"/>
      </rPr>
      <t xml:space="preserve">
(размер: 522х322х45 мм, форма: прямоугольное, цвет: коричневый, остекление: прозрачное)</t>
    </r>
  </si>
  <si>
    <r>
      <rPr>
        <b/>
        <sz val="7"/>
        <color theme="3"/>
        <rFont val="Arial Cyr"/>
        <charset val="204"/>
      </rPr>
      <t>Окно</t>
    </r>
    <r>
      <rPr>
        <sz val="7"/>
        <color theme="3"/>
        <rFont val="Arial CYR"/>
        <charset val="204"/>
      </rPr>
      <t xml:space="preserve">
(размер: 522х322х45 мм, форма: прямоугольное, цвет: коричневый, остекление: кристаллическое)</t>
    </r>
  </si>
  <si>
    <r>
      <rPr>
        <b/>
        <sz val="7.5"/>
        <color theme="3"/>
        <rFont val="Calibri"/>
        <family val="2"/>
        <charset val="204"/>
      </rPr>
      <t xml:space="preserve">Вставка светопрозрачная </t>
    </r>
    <r>
      <rPr>
        <sz val="7.5"/>
        <color theme="3"/>
        <rFont val="Calibri"/>
        <family val="2"/>
        <charset val="204"/>
      </rPr>
      <t xml:space="preserve">
(размер: 637х334х45 мм, форма: прямоугольная, цвет: черный, остекление: прозрачное)***</t>
    </r>
  </si>
  <si>
    <r>
      <rPr>
        <b/>
        <sz val="7.5"/>
        <color theme="3"/>
        <rFont val="Calibri"/>
        <family val="2"/>
        <charset val="204"/>
      </rPr>
      <t xml:space="preserve">Вставка светопрозрачная </t>
    </r>
    <r>
      <rPr>
        <sz val="7.5"/>
        <color theme="3"/>
        <rFont val="Calibri"/>
        <family val="2"/>
        <charset val="204"/>
      </rPr>
      <t xml:space="preserve">
(размер: 665х345х45 мм, форма: прямоугольная с закругленными краями, цвет: черный, остекление: прозрачное)***</t>
    </r>
  </si>
  <si>
    <r>
      <rPr>
        <b/>
        <sz val="7.5"/>
        <color theme="3"/>
        <rFont val="Calibri"/>
        <family val="2"/>
        <charset val="204"/>
      </rPr>
      <t>Вставка светопрозрачная</t>
    </r>
    <r>
      <rPr>
        <sz val="7.5"/>
        <color theme="3"/>
        <rFont val="Calibri"/>
        <family val="2"/>
        <charset val="204"/>
      </rPr>
      <t xml:space="preserve">
(размер: 609х203х45 мм, форма: прямоугольная, цвет: черный, остекление: прозрачное)***</t>
    </r>
  </si>
  <si>
    <t>RAL-DF</t>
  </si>
  <si>
    <t>Элементы управления</t>
  </si>
  <si>
    <t>HGI-40.006</t>
  </si>
  <si>
    <t>HGI-40.007</t>
  </si>
  <si>
    <t>PC-Kit</t>
  </si>
  <si>
    <r>
      <t xml:space="preserve">При заказе секционных ворот необходимо указывать ширину и высоту </t>
    </r>
    <r>
      <rPr>
        <b/>
        <i/>
        <u val="double"/>
        <sz val="11"/>
        <color rgb="FFFF0000"/>
        <rFont val="Calibri"/>
        <family val="2"/>
        <charset val="204"/>
        <scheme val="minor"/>
      </rPr>
      <t>проема</t>
    </r>
  </si>
  <si>
    <r>
      <rPr>
        <b/>
        <sz val="8"/>
        <color theme="3"/>
        <rFont val="Calibri"/>
        <family val="2"/>
        <charset val="204"/>
      </rPr>
      <t xml:space="preserve"> +/-</t>
    </r>
    <r>
      <rPr>
        <sz val="8"/>
        <color theme="3"/>
        <rFont val="Calibri"/>
        <family val="2"/>
        <charset val="204"/>
      </rPr>
      <t xml:space="preserve"> Применяемость опции различна для ворот с комбинированным и панорамным типом полотна. Подробная информация приведена в документе "Описание конструкции и технические данные для монтажа промышленных ворот"</t>
    </r>
  </si>
  <si>
    <r>
      <rPr>
        <b/>
        <sz val="7.5"/>
        <color theme="3"/>
        <rFont val="Calibri"/>
        <family val="2"/>
        <charset val="204"/>
      </rPr>
      <t>Комплект усиливающих профилей*</t>
    </r>
    <r>
      <rPr>
        <sz val="7.5"/>
        <color theme="3"/>
        <rFont val="Calibri"/>
        <family val="2"/>
        <charset val="204"/>
      </rPr>
      <t xml:space="preserve">
В состав комплекта входят усиливающие омега-профили, устанавливаемые на каждую панель ворот. Применяется для увеличения жесткости полотна и стойкости к ветровым и ударным нагрузкам</t>
    </r>
  </si>
  <si>
    <t>Гаражные ворота. Типы монтажа</t>
  </si>
  <si>
    <t>Низкий монтаж (барабан сзади)*</t>
  </si>
  <si>
    <t>Высокий монтаж с верхним расположением вала*</t>
  </si>
  <si>
    <t>Промышленные ворота. Типы монтажа</t>
  </si>
  <si>
    <r>
      <t xml:space="preserve">Наклонный монтаж </t>
    </r>
    <r>
      <rPr>
        <sz val="7.5"/>
        <color theme="3"/>
        <rFont val="Calibri"/>
        <family val="2"/>
        <charset val="204"/>
      </rPr>
      <t>(до 45°)*</t>
    </r>
  </si>
  <si>
    <r>
      <t xml:space="preserve">Наклонный низкий монтаж </t>
    </r>
    <r>
      <rPr>
        <sz val="7.5"/>
        <color theme="3"/>
        <rFont val="Calibri"/>
        <family val="2"/>
        <charset val="204"/>
      </rPr>
      <t>(до 45°)*</t>
    </r>
  </si>
  <si>
    <t>Наклонный высокий с верхним расположением вала (до 45°)*</t>
  </si>
  <si>
    <t>Наклонный высокий с нижним расположением вала (до 45°)*</t>
  </si>
  <si>
    <t>Высокий монтаж с нижним расположением вала*</t>
  </si>
  <si>
    <t>Вертикальный монтаж с верхним расположением вала*</t>
  </si>
  <si>
    <t>Вертикальный монтаж с нижним расположением вала*</t>
  </si>
  <si>
    <r>
      <rPr>
        <b/>
        <sz val="7.5"/>
        <color theme="3"/>
        <rFont val="Calibri"/>
        <family val="2"/>
        <charset val="204"/>
      </rPr>
      <t>Покраска декоративных наличников встроенного монтажа</t>
    </r>
    <r>
      <rPr>
        <sz val="7.5"/>
        <color theme="3"/>
        <rFont val="Calibri"/>
        <family val="2"/>
        <charset val="204"/>
      </rPr>
      <t xml:space="preserve">
(по каталогу RAL)</t>
    </r>
  </si>
  <si>
    <r>
      <rPr>
        <b/>
        <sz val="7.5"/>
        <color theme="3"/>
        <rFont val="Calibri"/>
        <family val="2"/>
        <charset val="204"/>
      </rPr>
      <t>Комплект для особо влажных помещений &lt;= 3 м</t>
    </r>
    <r>
      <rPr>
        <sz val="7.5"/>
        <color theme="3"/>
        <rFont val="Calibri"/>
        <family val="2"/>
        <charset val="204"/>
      </rPr>
      <t xml:space="preserve">
(для ворот высотой &lt;= 3 м. Состав комплекта: комплект нержавеющего крепежа; нержавеющий трос; комплект направляющих с защитным покрытием; ролики с нержавеющими осями; светопрозрачные акриловые вставки с двумя контурами герметизации (при наличии панорамных секций)</t>
    </r>
  </si>
  <si>
    <r>
      <rPr>
        <b/>
        <sz val="7.5"/>
        <color theme="3"/>
        <rFont val="Calibri"/>
        <family val="2"/>
        <charset val="204"/>
      </rPr>
      <t>Комплект для особо влажных помещений &gt; 3 м</t>
    </r>
    <r>
      <rPr>
        <sz val="7.5"/>
        <color theme="3"/>
        <rFont val="Calibri"/>
        <family val="2"/>
        <charset val="204"/>
      </rPr>
      <t xml:space="preserve">
(для ворот высотой &gt;3 м. Состав комплекта: комплект нержавеющего крепежа; нержавеющий трос; комплект направляющих с защитным покрытием; ролики с нержавеющими осями; светопрозрачные акриловые вставки с двумя контурами герметизации (при наличии панорамных секций)</t>
    </r>
  </si>
  <si>
    <t>RAL-WD</t>
  </si>
  <si>
    <t>M-гофр</t>
  </si>
  <si>
    <t xml:space="preserve">   АЛП</t>
  </si>
  <si>
    <t>ВНЕШНИЙ ВИД ПОЛОТНА ГАРАЖНЫХ ВОРОТ</t>
  </si>
  <si>
    <t>ЦВЕТ:</t>
  </si>
  <si>
    <t>Золотой дуб</t>
  </si>
  <si>
    <t>Темный дуб</t>
  </si>
  <si>
    <t>Номер комплекта</t>
  </si>
  <si>
    <t>Состав комплекта</t>
  </si>
  <si>
    <t>Размер ворот</t>
  </si>
  <si>
    <t>Комплект ворот № 1</t>
  </si>
  <si>
    <t>2500х2125</t>
  </si>
  <si>
    <t>Комплект ворот № 10</t>
  </si>
  <si>
    <t>Комплект для автоматизации ASG600/3KIT-L</t>
  </si>
  <si>
    <t xml:space="preserve">
Комплект для автоматизации Comfort 50</t>
  </si>
  <si>
    <t>Комплект ворот № 2</t>
  </si>
  <si>
    <t>2500х2250</t>
  </si>
  <si>
    <t>Комплект ворот № 11</t>
  </si>
  <si>
    <t>Комплект ворот № 3</t>
  </si>
  <si>
    <t>2500х2500</t>
  </si>
  <si>
    <t>Комплект ворот № 12</t>
  </si>
  <si>
    <t>Комплект ворот № 4</t>
  </si>
  <si>
    <t>2750x2125</t>
  </si>
  <si>
    <t>Комплект ворот № 13</t>
  </si>
  <si>
    <t>Комплект ворот № 5</t>
  </si>
  <si>
    <t>2750x2250</t>
  </si>
  <si>
    <t>Комплект ворот № 14</t>
  </si>
  <si>
    <t>Комплект ворот № 6</t>
  </si>
  <si>
    <t>2750x2500</t>
  </si>
  <si>
    <t>Комплект ворот № 15</t>
  </si>
  <si>
    <t>Комплект ворот № 7</t>
  </si>
  <si>
    <t>3000x2125</t>
  </si>
  <si>
    <t>Комплект ворот № 16</t>
  </si>
  <si>
    <t>Комплект ворот № 8</t>
  </si>
  <si>
    <t>3000х2250</t>
  </si>
  <si>
    <t>Комплект ворот № 17</t>
  </si>
  <si>
    <t>Комплект ворот № 9</t>
  </si>
  <si>
    <t>3000х2500</t>
  </si>
  <si>
    <t>Комплект ворот № 18</t>
  </si>
  <si>
    <t xml:space="preserve">
Комплект для автоматизации Comfort 60</t>
  </si>
  <si>
    <t>Комплект ворот № 19</t>
  </si>
  <si>
    <t>Комплект ворот № 28</t>
  </si>
  <si>
    <t xml:space="preserve">
Комплект для автоматизации ASG600/3KIT-L</t>
  </si>
  <si>
    <t>Комплект ворот № 20</t>
  </si>
  <si>
    <t>Комплект ворот № 29</t>
  </si>
  <si>
    <t>Комплект ворот № 21</t>
  </si>
  <si>
    <t>Комплект ворот № 30</t>
  </si>
  <si>
    <t>Комплект ворот № 22</t>
  </si>
  <si>
    <t>2750х2125</t>
  </si>
  <si>
    <t>Комплект ворот № 31</t>
  </si>
  <si>
    <t>Комплект ворот № 23</t>
  </si>
  <si>
    <t>2750х2250</t>
  </si>
  <si>
    <t>Комплект ворот № 32</t>
  </si>
  <si>
    <t>Комплект ворот № 24</t>
  </si>
  <si>
    <t>2750х2500</t>
  </si>
  <si>
    <t>Комплект ворот № 33</t>
  </si>
  <si>
    <t>Комплект ворот № 25</t>
  </si>
  <si>
    <t>Комплект ворот № 34</t>
  </si>
  <si>
    <t>Комплект ворот № 26</t>
  </si>
  <si>
    <t>Комплект ворот № 35</t>
  </si>
  <si>
    <t>Комплект ворот № 27</t>
  </si>
  <si>
    <t>Комплект ворот № 36</t>
  </si>
  <si>
    <t>Дополнительные опции для ворот по акции "Ворота для комфорта"</t>
  </si>
  <si>
    <t>№</t>
  </si>
  <si>
    <t>Замок ригельный для гаражных ворот</t>
  </si>
  <si>
    <t>Трос разблокировки</t>
  </si>
  <si>
    <t>Индивидуальные скидки клиентов на акционные комплекты продукции (ворота+автоматика) не распространяются</t>
  </si>
  <si>
    <t xml:space="preserve">Комплект механизма разблокировки </t>
  </si>
  <si>
    <t>Телескопическое подвешение CS-2</t>
  </si>
  <si>
    <t>Телескопическое подвешение CS-3</t>
  </si>
  <si>
    <t>Телескопическое подвешение CS-4</t>
  </si>
  <si>
    <t>Комплект крепежный</t>
  </si>
  <si>
    <t>Трос разблокировки Special 302</t>
  </si>
  <si>
    <r>
      <rPr>
        <b/>
        <sz val="9"/>
        <rFont val="Calibri"/>
        <family val="2"/>
        <charset val="204"/>
        <scheme val="minor"/>
      </rPr>
      <t>Антрацит</t>
    </r>
    <r>
      <rPr>
        <sz val="9"/>
        <rFont val="Calibri"/>
        <family val="2"/>
        <charset val="204"/>
        <scheme val="minor"/>
      </rPr>
      <t xml:space="preserve"> (ADS 703)</t>
    </r>
  </si>
  <si>
    <t>S-гофр woodgrain</t>
  </si>
  <si>
    <t>S-гофр smooth (гладкая)</t>
  </si>
  <si>
    <r>
      <t xml:space="preserve">S-гофр </t>
    </r>
    <r>
      <rPr>
        <b/>
        <i/>
        <sz val="10"/>
        <rFont val="Calibri"/>
        <family val="2"/>
        <charset val="204"/>
        <scheme val="minor"/>
      </rPr>
      <t>woodgrain</t>
    </r>
    <r>
      <rPr>
        <b/>
        <sz val="10"/>
        <rFont val="Calibri"/>
        <family val="2"/>
        <charset val="204"/>
        <scheme val="minor"/>
      </rPr>
      <t>: RAL 9016, RAL 8014, ADS 703</t>
    </r>
  </si>
  <si>
    <t>Размер ворот, мм</t>
  </si>
  <si>
    <t>Цена</t>
  </si>
  <si>
    <t>АВТОМАТИЗИРОВАННЫЕ ГАРАЖНЫЕ ВОРОТА "АЛЮТЕХ" СЕРИИ CLASSIC с пружинами растяжения (S-гофр)</t>
  </si>
  <si>
    <r>
      <t xml:space="preserve">АКЦИЯ </t>
    </r>
    <r>
      <rPr>
        <b/>
        <sz val="14"/>
        <color indexed="10"/>
        <rFont val="Calibri"/>
        <family val="2"/>
        <charset val="204"/>
      </rPr>
      <t>"ВОРОТА ДЛЯ КОМФОРТА"</t>
    </r>
  </si>
  <si>
    <t xml:space="preserve">Ворота серии Classic (растяж.), S-гофр woodgrain, 
RAL 8014 / RAL 9016 / ADS 703 </t>
  </si>
  <si>
    <t xml:space="preserve">Ворота серии Classic (растяж.), S-гофр, 
RAL 8014 / RAL 9016 / ADS 703 </t>
  </si>
  <si>
    <r>
      <t xml:space="preserve">ПРАЙС-ЛИСТ НА ГАРАЖНЫЕ ВОРОТА CLASSIC С АВТОМАТИКОЙ </t>
    </r>
    <r>
      <rPr>
        <b/>
        <sz val="10"/>
        <color rgb="FFFF0000"/>
        <rFont val="Calibri"/>
        <family val="2"/>
        <charset val="204"/>
        <scheme val="minor"/>
      </rPr>
      <t>AN-MOTORS</t>
    </r>
  </si>
  <si>
    <r>
      <t xml:space="preserve">ПРАЙС-ЛИСТ НА ГАРАЖНЫЕ ВОРОТА CLASSIC С АВТОМАТИКОЙ </t>
    </r>
    <r>
      <rPr>
        <b/>
        <sz val="10"/>
        <color rgb="FFFF0000"/>
        <rFont val="Calibri"/>
        <family val="2"/>
        <charset val="204"/>
        <scheme val="minor"/>
      </rPr>
      <t>MARANTEC</t>
    </r>
  </si>
  <si>
    <t>Ворота серии Classic (растяж.), S-гофр гладкая,
 золотой дуб или темный дуб</t>
  </si>
  <si>
    <r>
      <rPr>
        <b/>
        <sz val="10"/>
        <rFont val="Calibri"/>
        <family val="2"/>
        <charset val="204"/>
        <scheme val="minor"/>
      </rPr>
      <t>ПРАЙС-ЛИСТ НА ГАРАЖНЫЕ ВОРОТА CLASSIC С АВТОМАТИКОЙ</t>
    </r>
    <r>
      <rPr>
        <b/>
        <sz val="10"/>
        <color theme="3"/>
        <rFont val="Calibri"/>
        <family val="2"/>
        <charset val="204"/>
        <scheme val="minor"/>
      </rPr>
      <t xml:space="preserve"> </t>
    </r>
    <r>
      <rPr>
        <b/>
        <sz val="10"/>
        <color rgb="FFFF0000"/>
        <rFont val="Calibri"/>
        <family val="2"/>
        <charset val="204"/>
        <scheme val="minor"/>
      </rPr>
      <t>MARANTEC</t>
    </r>
  </si>
  <si>
    <r>
      <rPr>
        <b/>
        <sz val="10"/>
        <rFont val="Calibri"/>
        <family val="2"/>
        <charset val="204"/>
        <scheme val="minor"/>
      </rPr>
      <t>ПРАЙС-ЛИСТ НА ГАРАЖНЫЕ ВОРОТА CLASSIC С АВТОМАТИКОЙ</t>
    </r>
    <r>
      <rPr>
        <b/>
        <sz val="10"/>
        <color theme="3"/>
        <rFont val="Calibri"/>
        <family val="2"/>
        <charset val="204"/>
        <scheme val="minor"/>
      </rPr>
      <t xml:space="preserve"> </t>
    </r>
    <r>
      <rPr>
        <b/>
        <sz val="10"/>
        <color rgb="FFFF0000"/>
        <rFont val="Calibri"/>
        <family val="2"/>
        <charset val="204"/>
        <scheme val="minor"/>
      </rPr>
      <t>AN-MOTORS</t>
    </r>
  </si>
  <si>
    <r>
      <t xml:space="preserve">S-гофр </t>
    </r>
    <r>
      <rPr>
        <b/>
        <i/>
        <sz val="10"/>
        <rFont val="Calibri"/>
        <family val="2"/>
        <charset val="204"/>
        <scheme val="minor"/>
      </rPr>
      <t>smooth (гладкая)</t>
    </r>
    <r>
      <rPr>
        <b/>
        <sz val="10"/>
        <rFont val="Calibri"/>
        <family val="2"/>
        <charset val="204"/>
        <scheme val="minor"/>
      </rPr>
      <t>: золотой дуб, темный дуб</t>
    </r>
  </si>
  <si>
    <r>
      <rPr>
        <b/>
        <sz val="9"/>
        <rFont val="Calibri"/>
        <family val="2"/>
        <charset val="204"/>
        <scheme val="minor"/>
      </rPr>
      <t xml:space="preserve">Белый  </t>
    </r>
    <r>
      <rPr>
        <sz val="9"/>
        <rFont val="Calibri"/>
        <family val="2"/>
        <charset val="204"/>
        <scheme val="minor"/>
      </rPr>
      <t xml:space="preserve">
(близкий RAL 9016)</t>
    </r>
  </si>
  <si>
    <r>
      <rPr>
        <b/>
        <sz val="9"/>
        <rFont val="Calibri"/>
        <family val="2"/>
        <charset val="204"/>
        <scheme val="minor"/>
      </rPr>
      <t>Коричневый</t>
    </r>
    <r>
      <rPr>
        <sz val="9"/>
        <rFont val="Calibri"/>
        <family val="2"/>
        <charset val="204"/>
        <scheme val="minor"/>
      </rPr>
      <t xml:space="preserve">
(близкий RAL 8014)</t>
    </r>
  </si>
  <si>
    <t>1.1 Описание конструкции гаражных секционных ворот</t>
  </si>
  <si>
    <t>1.2 Типы монтажа гаражных секционных ворот</t>
  </si>
  <si>
    <t>1.3 Встроенный монтаж гаражных секционных ворот</t>
  </si>
  <si>
    <t>1. Гаражные секционные ворота "Алютех"</t>
  </si>
  <si>
    <t>HKU-002</t>
  </si>
  <si>
    <t>Окна, вентиляционные решетки, панорамное остекление</t>
  </si>
  <si>
    <t>RAL-PFP</t>
  </si>
  <si>
    <r>
      <rPr>
        <b/>
        <sz val="7.5"/>
        <color theme="3"/>
        <rFont val="Calibri"/>
        <family val="2"/>
        <charset val="204"/>
      </rPr>
      <t xml:space="preserve">Доводчик </t>
    </r>
    <r>
      <rPr>
        <sz val="7.5"/>
        <color theme="3"/>
        <rFont val="Calibri"/>
        <family val="2"/>
        <charset val="204"/>
      </rPr>
      <t xml:space="preserve">
(рычажного типа)</t>
    </r>
  </si>
  <si>
    <t>Фальш-панели</t>
  </si>
  <si>
    <r>
      <rPr>
        <b/>
        <sz val="7.5"/>
        <color theme="3"/>
        <rFont val="Calibri"/>
        <family val="2"/>
        <charset val="204"/>
      </rPr>
      <t>Вставка декоративная Cross</t>
    </r>
    <r>
      <rPr>
        <sz val="7.5"/>
        <color theme="3"/>
        <rFont val="Calibri"/>
        <family val="2"/>
        <charset val="204"/>
      </rPr>
      <t xml:space="preserve">
(цвет: белый. Применяется совместно с окнами арт. W043WH-TG, W043WH-TG40, W043WH-CG, W043WH-CG40)</t>
    </r>
  </si>
  <si>
    <r>
      <rPr>
        <b/>
        <sz val="8"/>
        <color theme="3"/>
        <rFont val="Calibri"/>
        <family val="2"/>
        <charset val="204"/>
      </rPr>
      <t>Комплект вставок декоративных Sunrise 3</t>
    </r>
    <r>
      <rPr>
        <sz val="8"/>
        <color theme="3"/>
        <rFont val="Calibri"/>
        <family val="2"/>
        <charset val="204"/>
      </rPr>
      <t xml:space="preserve">
(комплект из 4 вставок, цвет: белый. Применяется совместно с окнами арт. W043WH-TG, W043WH-TG40, W043WH-CG, W043WH-CG40)</t>
    </r>
  </si>
  <si>
    <r>
      <rPr>
        <b/>
        <sz val="8"/>
        <color theme="3"/>
        <rFont val="Calibri"/>
        <family val="2"/>
        <charset val="204"/>
      </rPr>
      <t>Комплект вставок декоративных Sunrise 4</t>
    </r>
    <r>
      <rPr>
        <sz val="8"/>
        <color theme="3"/>
        <rFont val="Calibri"/>
        <family val="2"/>
        <charset val="204"/>
      </rPr>
      <t xml:space="preserve">
(комплект из 4 вставок, цвет: белый. Применяется совместно с окнами арт. W043WH-TG, W043WH-TG40, W043WH-CG, W043WH-CG40)</t>
    </r>
  </si>
  <si>
    <r>
      <rPr>
        <b/>
        <sz val="7.5"/>
        <color theme="3"/>
        <rFont val="Calibri"/>
        <family val="2"/>
        <charset val="204"/>
      </rPr>
      <t>Вставка декоративная Cross</t>
    </r>
    <r>
      <rPr>
        <sz val="7.5"/>
        <color theme="3"/>
        <rFont val="Calibri"/>
        <family val="2"/>
        <charset val="204"/>
      </rPr>
      <t xml:space="preserve">
(цвет: коричневый. Применяется совместно с окнами арт. W043BR-TG,  W043BR-TG40, W043BR-CG, W043BR-CG40)</t>
    </r>
  </si>
  <si>
    <r>
      <rPr>
        <b/>
        <sz val="8"/>
        <color theme="3"/>
        <rFont val="Calibri"/>
        <family val="2"/>
        <charset val="204"/>
      </rPr>
      <t>Комплект вставок декоративных Sunrise 3</t>
    </r>
    <r>
      <rPr>
        <sz val="8"/>
        <color theme="3"/>
        <rFont val="Calibri"/>
        <family val="2"/>
        <charset val="204"/>
      </rPr>
      <t xml:space="preserve">
(комплект из 4 вставок, цвет: коричневый. Применяется совместно с окнами арт. W043BR-TG,  W043BR-TG40, W043BR-CG, W043BR-CG40)</t>
    </r>
  </si>
  <si>
    <r>
      <rPr>
        <b/>
        <sz val="8"/>
        <color theme="3"/>
        <rFont val="Calibri"/>
        <family val="2"/>
        <charset val="204"/>
      </rPr>
      <t>Комплект вставок декоративных Sunrise 4</t>
    </r>
    <r>
      <rPr>
        <sz val="8"/>
        <color theme="3"/>
        <rFont val="Calibri"/>
        <family val="2"/>
        <charset val="204"/>
      </rPr>
      <t xml:space="preserve">
(комплект из 4 вставок, цвет: коричневый. Применяется совместно с окнами арт. W043BR-TG,  W043BR-TG40, W043BR-CG, W043BR-CG40)</t>
    </r>
  </si>
  <si>
    <t xml:space="preserve">  +/-</t>
  </si>
  <si>
    <t xml:space="preserve">Содержание </t>
  </si>
  <si>
    <t>P-1502Kit</t>
  </si>
  <si>
    <r>
      <rPr>
        <b/>
        <sz val="11"/>
        <color theme="1"/>
        <rFont val="Calibri"/>
        <family val="2"/>
        <charset val="204"/>
        <scheme val="minor"/>
      </rPr>
      <t>S-гофр (</t>
    </r>
    <r>
      <rPr>
        <b/>
        <i/>
        <sz val="11"/>
        <color theme="1"/>
        <rFont val="Calibri"/>
        <family val="2"/>
        <charset val="204"/>
        <scheme val="minor"/>
      </rPr>
      <t>гладкие</t>
    </r>
    <r>
      <rPr>
        <b/>
        <sz val="11"/>
        <color theme="1"/>
        <rFont val="Calibri"/>
        <family val="2"/>
        <charset val="204"/>
        <scheme val="minor"/>
      </rPr>
      <t>), M-гофр (</t>
    </r>
    <r>
      <rPr>
        <b/>
        <i/>
        <sz val="11"/>
        <color theme="1"/>
        <rFont val="Calibri"/>
        <family val="2"/>
        <charset val="204"/>
        <scheme val="minor"/>
      </rPr>
      <t>гладкие</t>
    </r>
    <r>
      <rPr>
        <b/>
        <sz val="11"/>
        <color theme="1"/>
        <rFont val="Calibri"/>
        <family val="2"/>
        <charset val="204"/>
        <scheme val="minor"/>
      </rPr>
      <t>), L-гофр (</t>
    </r>
    <r>
      <rPr>
        <b/>
        <i/>
        <sz val="11"/>
        <color theme="1"/>
        <rFont val="Calibri"/>
        <family val="2"/>
        <charset val="204"/>
        <scheme val="minor"/>
      </rPr>
      <t>гладкие</t>
    </r>
    <r>
      <rPr>
        <b/>
        <sz val="11"/>
        <color theme="1"/>
        <rFont val="Calibri"/>
        <family val="2"/>
        <charset val="204"/>
        <scheme val="minor"/>
      </rPr>
      <t>)</t>
    </r>
    <r>
      <rPr>
        <sz val="11"/>
        <color theme="1"/>
        <rFont val="Calibri"/>
        <family val="2"/>
        <charset val="204"/>
        <scheme val="minor"/>
      </rPr>
      <t>: золотой дуб, темный дуб, вишня</t>
    </r>
    <r>
      <rPr>
        <b/>
        <sz val="11"/>
        <color theme="1"/>
        <rFont val="Calibri"/>
        <family val="2"/>
        <charset val="204"/>
        <scheme val="minor"/>
      </rPr>
      <t/>
    </r>
  </si>
  <si>
    <r>
      <rPr>
        <b/>
        <sz val="11"/>
        <color theme="1"/>
        <rFont val="Calibri"/>
        <family val="2"/>
        <charset val="204"/>
        <scheme val="minor"/>
      </rPr>
      <t>Экономичные, надежные, безопасные ворота:</t>
    </r>
    <r>
      <rPr>
        <sz val="11"/>
        <color theme="1"/>
        <rFont val="Calibri"/>
        <family val="2"/>
        <charset val="204"/>
        <scheme val="minor"/>
      </rPr>
      <t xml:space="preserve">
- полотно из сэндвич-панелей толщиной </t>
    </r>
    <r>
      <rPr>
        <b/>
        <u/>
        <sz val="11"/>
        <color theme="1"/>
        <rFont val="Calibri"/>
        <family val="2"/>
        <charset val="204"/>
        <scheme val="minor"/>
      </rPr>
      <t xml:space="preserve">40 мм. Полиуретановое декоративное покрытие с частицами полиамида. </t>
    </r>
    <r>
      <rPr>
        <sz val="11"/>
        <color theme="1"/>
        <rFont val="Calibri"/>
        <family val="2"/>
        <charset val="204"/>
        <scheme val="minor"/>
      </rPr>
      <t>Наружный и внутренний стальные листы панелей соединены между собой, что обеспечивает</t>
    </r>
    <r>
      <rPr>
        <b/>
        <u/>
        <sz val="11"/>
        <color theme="1"/>
        <rFont val="Calibri"/>
        <family val="2"/>
        <charset val="204"/>
        <scheme val="minor"/>
      </rPr>
      <t xml:space="preserve"> защиту от расслоения панелей. </t>
    </r>
    <r>
      <rPr>
        <sz val="11"/>
        <color theme="1"/>
        <rFont val="Calibri"/>
        <family val="2"/>
        <charset val="204"/>
        <scheme val="minor"/>
      </rPr>
      <t xml:space="preserve">Наполнитель секций - </t>
    </r>
    <r>
      <rPr>
        <b/>
        <u/>
        <sz val="11"/>
        <color theme="1"/>
        <rFont val="Calibri"/>
        <family val="2"/>
        <charset val="204"/>
        <scheme val="minor"/>
      </rPr>
      <t>пенополиуретан без фреона</t>
    </r>
    <r>
      <rPr>
        <sz val="11"/>
        <color theme="1"/>
        <rFont val="Calibri"/>
        <family val="2"/>
        <charset val="204"/>
        <scheme val="minor"/>
      </rPr>
      <t xml:space="preserve">; 
- петли и регулируемые кронштейны из </t>
    </r>
    <r>
      <rPr>
        <b/>
        <u/>
        <sz val="11"/>
        <color theme="1"/>
        <rFont val="Calibri"/>
        <family val="2"/>
        <charset val="204"/>
        <scheme val="minor"/>
      </rPr>
      <t>оцинкованной стали</t>
    </r>
    <r>
      <rPr>
        <sz val="11"/>
        <color theme="1"/>
        <rFont val="Calibri"/>
        <family val="2"/>
        <charset val="204"/>
        <scheme val="minor"/>
      </rPr>
      <t>;
- широкие возможности установки благодаря</t>
    </r>
    <r>
      <rPr>
        <b/>
        <u/>
        <sz val="11"/>
        <color theme="1"/>
        <rFont val="Calibri"/>
        <family val="2"/>
        <charset val="204"/>
        <scheme val="minor"/>
      </rPr>
      <t xml:space="preserve"> выдвижению рамы ворот в проем</t>
    </r>
    <r>
      <rPr>
        <sz val="11"/>
        <color theme="1"/>
        <rFont val="Calibri"/>
        <family val="2"/>
        <charset val="204"/>
        <scheme val="minor"/>
      </rPr>
      <t xml:space="preserve">. Профили из горячеоцинкованной стали;
-  выбор системы балансировки: </t>
    </r>
    <r>
      <rPr>
        <b/>
        <u/>
        <sz val="11"/>
        <color theme="1"/>
        <rFont val="Calibri"/>
        <family val="2"/>
        <charset val="204"/>
        <scheme val="minor"/>
      </rPr>
      <t>торсионный</t>
    </r>
    <r>
      <rPr>
        <sz val="11"/>
        <color theme="1"/>
        <rFont val="Calibri"/>
        <family val="2"/>
        <charset val="204"/>
        <scheme val="minor"/>
      </rPr>
      <t xml:space="preserve"> механизм или пружины </t>
    </r>
    <r>
      <rPr>
        <b/>
        <u/>
        <sz val="11"/>
        <color theme="1"/>
        <rFont val="Calibri"/>
        <family val="2"/>
        <charset val="204"/>
        <scheme val="minor"/>
      </rPr>
      <t>растяжения</t>
    </r>
    <r>
      <rPr>
        <sz val="11"/>
        <color theme="1"/>
        <rFont val="Calibri"/>
        <family val="2"/>
        <charset val="204"/>
        <scheme val="minor"/>
      </rPr>
      <t xml:space="preserve">. Ресурс пружин: </t>
    </r>
    <r>
      <rPr>
        <b/>
        <u/>
        <sz val="11"/>
        <color theme="1"/>
        <rFont val="Calibri"/>
        <family val="2"/>
        <charset val="204"/>
        <scheme val="minor"/>
      </rPr>
      <t>25.000 циклов</t>
    </r>
    <r>
      <rPr>
        <sz val="11"/>
        <color theme="1"/>
        <rFont val="Calibri"/>
        <family val="2"/>
        <charset val="204"/>
        <scheme val="minor"/>
      </rPr>
      <t xml:space="preserve">;
- безупречная безопасность в воротах базовой комплектации: </t>
    </r>
    <r>
      <rPr>
        <b/>
        <u/>
        <sz val="11"/>
        <color theme="1"/>
        <rFont val="Calibri"/>
        <family val="2"/>
        <charset val="204"/>
        <scheme val="minor"/>
      </rPr>
      <t>защита от защемления, пореза, зацепа, падения полотна при поломке пружины</t>
    </r>
    <r>
      <rPr>
        <sz val="11"/>
        <color theme="1"/>
        <rFont val="Calibri"/>
        <family val="2"/>
        <charset val="204"/>
        <scheme val="minor"/>
      </rPr>
      <t xml:space="preserve">. 
</t>
    </r>
  </si>
  <si>
    <r>
      <rPr>
        <b/>
        <sz val="11"/>
        <color theme="1"/>
        <rFont val="Calibri"/>
        <family val="2"/>
        <charset val="204"/>
        <scheme val="minor"/>
      </rPr>
      <t xml:space="preserve">Теплые, коррозионностойкие, прочные ворота:
- </t>
    </r>
    <r>
      <rPr>
        <sz val="11"/>
        <color theme="1"/>
        <rFont val="Calibri"/>
        <family val="2"/>
        <charset val="204"/>
        <scheme val="minor"/>
      </rPr>
      <t>полотно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из сэндвич-панелей толщиной </t>
    </r>
    <r>
      <rPr>
        <b/>
        <u/>
        <sz val="11"/>
        <color theme="1"/>
        <rFont val="Calibri"/>
        <family val="2"/>
        <charset val="204"/>
        <scheme val="minor"/>
      </rPr>
      <t xml:space="preserve">45 мм. Полиуретановое декоративное покрытие с частицами полиамида. </t>
    </r>
    <r>
      <rPr>
        <sz val="11"/>
        <color theme="1"/>
        <rFont val="Calibri"/>
        <family val="2"/>
        <charset val="204"/>
        <scheme val="minor"/>
      </rPr>
      <t xml:space="preserve">Наружный и внутренний стальные листы панелей соенинены между собой, что обеспечивает </t>
    </r>
    <r>
      <rPr>
        <b/>
        <u/>
        <sz val="11"/>
        <color theme="1"/>
        <rFont val="Calibri"/>
        <family val="2"/>
        <charset val="204"/>
        <scheme val="minor"/>
      </rPr>
      <t xml:space="preserve">защиту от расслоения панелей. </t>
    </r>
    <r>
      <rPr>
        <sz val="11"/>
        <color theme="1"/>
        <rFont val="Calibri"/>
        <family val="2"/>
        <charset val="204"/>
        <scheme val="minor"/>
      </rPr>
      <t xml:space="preserve">Наполнитель секций - </t>
    </r>
    <r>
      <rPr>
        <b/>
        <u/>
        <sz val="11"/>
        <color theme="1"/>
        <rFont val="Calibri"/>
        <family val="2"/>
        <charset val="204"/>
        <scheme val="minor"/>
      </rPr>
      <t>пенополиуретан без фреона;</t>
    </r>
    <r>
      <rPr>
        <sz val="11"/>
        <color theme="1"/>
        <rFont val="Calibri"/>
        <family val="2"/>
        <charset val="204"/>
        <scheme val="minor"/>
      </rPr>
      <t xml:space="preserve">
- петли и регулируемые кронштейны из </t>
    </r>
    <r>
      <rPr>
        <b/>
        <u/>
        <sz val="11"/>
        <color theme="1"/>
        <rFont val="Calibri"/>
        <family val="2"/>
        <charset val="204"/>
        <scheme val="minor"/>
      </rPr>
      <t>нержавеющей стали</t>
    </r>
    <r>
      <rPr>
        <sz val="11"/>
        <color theme="1"/>
        <rFont val="Calibri"/>
        <family val="2"/>
        <charset val="204"/>
        <scheme val="minor"/>
      </rPr>
      <t xml:space="preserve">;
 - </t>
    </r>
    <r>
      <rPr>
        <b/>
        <u/>
        <sz val="11"/>
        <color theme="1"/>
        <rFont val="Calibri"/>
        <family val="2"/>
        <charset val="204"/>
        <scheme val="minor"/>
      </rPr>
      <t>система направляющих устанавливается за проемом</t>
    </r>
    <r>
      <rPr>
        <sz val="11"/>
        <color theme="1"/>
        <rFont val="Calibri"/>
        <family val="2"/>
        <charset val="204"/>
        <scheme val="minor"/>
      </rPr>
      <t xml:space="preserve">. Профили из горячеоцинкованной стали;
- выбор системы балансировки: </t>
    </r>
    <r>
      <rPr>
        <b/>
        <u/>
        <sz val="11"/>
        <color theme="1"/>
        <rFont val="Calibri"/>
        <family val="2"/>
        <charset val="204"/>
        <scheme val="minor"/>
      </rPr>
      <t xml:space="preserve">торсионный </t>
    </r>
    <r>
      <rPr>
        <sz val="11"/>
        <color theme="1"/>
        <rFont val="Calibri"/>
        <family val="2"/>
        <charset val="204"/>
        <scheme val="minor"/>
      </rPr>
      <t xml:space="preserve">механизм или пружины </t>
    </r>
    <r>
      <rPr>
        <b/>
        <u/>
        <sz val="11"/>
        <color theme="1"/>
        <rFont val="Calibri"/>
        <family val="2"/>
        <charset val="204"/>
        <scheme val="minor"/>
      </rPr>
      <t>растяжения</t>
    </r>
    <r>
      <rPr>
        <sz val="11"/>
        <color theme="1"/>
        <rFont val="Calibri"/>
        <family val="2"/>
        <charset val="204"/>
        <scheme val="minor"/>
      </rPr>
      <t xml:space="preserve">. Ресурс пружин: </t>
    </r>
    <r>
      <rPr>
        <b/>
        <u/>
        <sz val="11"/>
        <color theme="1"/>
        <rFont val="Calibri"/>
        <family val="2"/>
        <charset val="204"/>
        <scheme val="minor"/>
      </rPr>
      <t>25.000 циклов</t>
    </r>
    <r>
      <rPr>
        <sz val="11"/>
        <color theme="1"/>
        <rFont val="Calibri"/>
        <family val="2"/>
        <charset val="204"/>
        <scheme val="minor"/>
      </rPr>
      <t>;
- устройства</t>
    </r>
    <r>
      <rPr>
        <b/>
        <u/>
        <sz val="11"/>
        <color theme="1"/>
        <rFont val="Calibri"/>
        <family val="2"/>
        <charset val="204"/>
        <scheme val="minor"/>
      </rPr>
      <t xml:space="preserve"> защиты от падения полотна </t>
    </r>
    <r>
      <rPr>
        <sz val="11"/>
        <color theme="1"/>
        <rFont val="Calibri"/>
        <family val="2"/>
        <charset val="204"/>
        <scheme val="minor"/>
      </rPr>
      <t xml:space="preserve">при поломке торсионных пружин, секции с </t>
    </r>
    <r>
      <rPr>
        <b/>
        <u/>
        <sz val="11"/>
        <color theme="1"/>
        <rFont val="Calibri"/>
        <family val="2"/>
        <charset val="204"/>
        <scheme val="minor"/>
      </rPr>
      <t>защитой от защемления</t>
    </r>
    <r>
      <rPr>
        <sz val="11"/>
        <color theme="1"/>
        <rFont val="Calibri"/>
        <family val="2"/>
        <charset val="204"/>
        <scheme val="minor"/>
      </rPr>
      <t>, качественно обработанные детали и комплектующие.</t>
    </r>
  </si>
  <si>
    <t>Встроенный монтаж применяется для проемов типа «туннель» - проемы без боковых заплечиков и верхней перемычки, либо размеры заплечиков / перемычки недостаточны для установки секционных ворот</t>
  </si>
  <si>
    <t>FWO100/145-40,
FWO145/145-40</t>
  </si>
  <si>
    <r>
      <t xml:space="preserve">Возможен вариант </t>
    </r>
    <r>
      <rPr>
        <b/>
        <i/>
        <u/>
        <sz val="12"/>
        <color rgb="FF00B050"/>
        <rFont val="Calibri"/>
        <family val="2"/>
        <charset val="204"/>
        <scheme val="minor"/>
      </rPr>
      <t xml:space="preserve">комбинированного </t>
    </r>
    <r>
      <rPr>
        <i/>
        <sz val="12"/>
        <color rgb="FF00B050"/>
        <rFont val="Calibri"/>
        <family val="2"/>
        <charset val="204"/>
        <scheme val="minor"/>
      </rPr>
      <t>монтажа 
(сочетание нескольких способов установки наличников для одних ворот)</t>
    </r>
  </si>
  <si>
    <t>2. Верхний и нижний стальные концевые профили. Нижний концевой профиль имеет скрытый монтаж и не виден с внешей и внутренней сторон ворот.  Верхний профиль окрашен в бело-серый цвет (близкий RAL 9002).</t>
  </si>
  <si>
    <t>4. Нижняя уплотнительная вставка из EPDM-материала.</t>
  </si>
  <si>
    <r>
      <t>Коэффициент сопротивления теплопередаче ворот Classic 3х2,125 м составляет 
0,9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>°C/Bт*</t>
    </r>
  </si>
  <si>
    <t>Конструкция ворот обеспечивает защиту от:
• защемления пальцев;
• зацепа и пореза;
• неконтролируемого движения полотна;
• падения полотна.</t>
  </si>
  <si>
    <r>
      <t xml:space="preserve">Филенка </t>
    </r>
    <r>
      <rPr>
        <b/>
        <i/>
        <sz val="11"/>
        <color theme="1"/>
        <rFont val="Calibri"/>
        <family val="2"/>
        <charset val="204"/>
        <scheme val="minor"/>
      </rPr>
      <t>woodgrain</t>
    </r>
    <r>
      <rPr>
        <b/>
        <sz val="11"/>
        <color theme="1"/>
        <rFont val="Calibri"/>
        <family val="2"/>
        <charset val="204"/>
        <scheme val="minor"/>
      </rPr>
      <t xml:space="preserve">: </t>
    </r>
    <r>
      <rPr>
        <sz val="11"/>
        <color theme="1"/>
        <rFont val="Calibri"/>
        <family val="2"/>
        <charset val="204"/>
        <scheme val="minor"/>
      </rPr>
      <t>золотой дуб, темный дуб.</t>
    </r>
  </si>
  <si>
    <t>Ворота с рисунком полотна M- и L-гофр высотой 1995-2005, 2245-2270, 2495-2505, 2695-2755 мм изготавливаются из панелей различных высот. Разность высот панелей составляет 50 мм.
Ворота с рисунком полотна M- и L-гофр высотой 2010-2070, 2510-2520, 2760-2770 мм не изготавливаются.</t>
  </si>
  <si>
    <r>
      <rPr>
        <b/>
        <sz val="11"/>
        <color theme="1"/>
        <rFont val="Calibri"/>
        <family val="2"/>
        <charset val="204"/>
        <scheme val="minor"/>
      </rPr>
      <t>S-гофр (</t>
    </r>
    <r>
      <rPr>
        <b/>
        <i/>
        <sz val="11"/>
        <color theme="1"/>
        <rFont val="Calibri"/>
        <family val="2"/>
        <charset val="204"/>
        <scheme val="minor"/>
      </rPr>
      <t>гладкие</t>
    </r>
    <r>
      <rPr>
        <b/>
        <sz val="11"/>
        <color theme="1"/>
        <rFont val="Calibri"/>
        <family val="2"/>
        <charset val="204"/>
        <scheme val="minor"/>
      </rPr>
      <t>), M-гофр (</t>
    </r>
    <r>
      <rPr>
        <b/>
        <i/>
        <sz val="11"/>
        <color theme="1"/>
        <rFont val="Calibri"/>
        <family val="2"/>
        <charset val="204"/>
        <scheme val="minor"/>
      </rPr>
      <t>гладкие</t>
    </r>
    <r>
      <rPr>
        <b/>
        <sz val="11"/>
        <color theme="1"/>
        <rFont val="Calibri"/>
        <family val="2"/>
        <charset val="204"/>
        <scheme val="minor"/>
      </rPr>
      <t>), L-гофр (</t>
    </r>
    <r>
      <rPr>
        <b/>
        <i/>
        <sz val="11"/>
        <color theme="1"/>
        <rFont val="Calibri"/>
        <family val="2"/>
        <charset val="204"/>
        <scheme val="minor"/>
      </rPr>
      <t>гладкие</t>
    </r>
    <r>
      <rPr>
        <b/>
        <sz val="11"/>
        <color theme="1"/>
        <rFont val="Calibri"/>
        <family val="2"/>
        <charset val="204"/>
        <scheme val="minor"/>
      </rPr>
      <t>)</t>
    </r>
    <r>
      <rPr>
        <sz val="11"/>
        <color theme="1"/>
        <rFont val="Calibri"/>
        <family val="2"/>
        <charset val="204"/>
        <scheme val="minor"/>
      </rPr>
      <t>: золотой дуб, темный дуб, вишня.</t>
    </r>
    <r>
      <rPr>
        <b/>
        <sz val="11"/>
        <color theme="1"/>
        <rFont val="Calibri"/>
        <family val="2"/>
        <charset val="204"/>
        <scheme val="minor"/>
      </rPr>
      <t/>
    </r>
  </si>
  <si>
    <t>Широкие возможности установки</t>
  </si>
  <si>
    <t>Ресурс пружин — до 25 000 циклов «подъема-опускания». Это соответствует 17 годам службы при ежедневном открывании по 4 раза в течение всего периода.</t>
  </si>
  <si>
    <t>Высокий эксплуатационный ресурс</t>
  </si>
  <si>
    <t>Соответствие европейским стандартам безопасности</t>
  </si>
  <si>
    <t>Торсионные пружины без доплаты оснащаются храповыми муфтами, которые блокируют падение полотна при поломке пружины. 
Ворота «АЛЮТЕХ» соответствуют европейским нормам EN 12604, 
EN 12453, EN 12424, EN 12425, EN 12426.</t>
  </si>
  <si>
    <t>Регулируемые роликовые кронштейны позволяют добиться плотного примыкания полотна ворот к уплотнителям. Это защищает от сквозняков и сохраняет тепло в помещении</t>
  </si>
  <si>
    <t>Защита от сквозняков</t>
  </si>
  <si>
    <t xml:space="preserve">Благодаря роликам с подшипниками качения ворота движутся плавно и бесшумно. Применяются шариковые подшипники закрытого типа, защищенные от пыли и влаги. </t>
  </si>
  <si>
    <t>1. Пластиковое основание угловых стоек сводит к минимуму возможность появления коррозии в условиях высокой влажности;
2. Декоративное покрытие ПУР-ПА является стойким к воздействию атмосферных осадков, истиранию, перепадам температур и влажности</t>
  </si>
  <si>
    <t>Угловые стойки и нащельник ворот Trend могут выдвигаться в проем на расстояние до 50 мм, что позволяет установить стандартные ворота в проем большего размера.</t>
  </si>
  <si>
    <t>Защита от коррозии, привлекательный вид ворот на долгие годы</t>
  </si>
  <si>
    <t>Плавная и бесшумная работа</t>
  </si>
  <si>
    <r>
      <rPr>
        <b/>
        <sz val="7.5"/>
        <color theme="3"/>
        <rFont val="Calibri"/>
        <family val="2"/>
        <charset val="204"/>
      </rPr>
      <t xml:space="preserve">Система защиты от поддомкрачивания </t>
    </r>
    <r>
      <rPr>
        <sz val="7.5"/>
        <color theme="3"/>
        <rFont val="Calibri"/>
        <family val="2"/>
        <charset val="204"/>
      </rPr>
      <t xml:space="preserve">
(устанавливается на промышленные секционные ворота с навальным электроприводом. При ширине проема ворот до 5 м и площади до 25 м² в состав опции входят кронштейны с регулировкой натяжения тросов)</t>
    </r>
  </si>
  <si>
    <t>Региональная наценка</t>
  </si>
  <si>
    <r>
      <rPr>
        <b/>
        <sz val="7.5"/>
        <color theme="3"/>
        <rFont val="Calibri"/>
        <family val="2"/>
        <charset val="204"/>
      </rPr>
      <t>Покраска калитки в фасаде</t>
    </r>
    <r>
      <rPr>
        <sz val="7.5"/>
        <color theme="3"/>
        <rFont val="Calibri"/>
        <family val="2"/>
        <charset val="204"/>
      </rPr>
      <t xml:space="preserve">
(покраска заполнения калитки с наружной стороны)</t>
    </r>
  </si>
  <si>
    <t>Срок гарантии: 2 года</t>
  </si>
  <si>
    <r>
      <rPr>
        <b/>
        <sz val="7.5"/>
        <color theme="3"/>
        <rFont val="Calibri"/>
        <family val="2"/>
        <charset val="204"/>
      </rPr>
      <t xml:space="preserve">Фальш-панель с алюминиевым профилем </t>
    </r>
    <r>
      <rPr>
        <sz val="7.5"/>
        <color theme="3"/>
        <rFont val="Calibri"/>
        <family val="2"/>
        <charset val="204"/>
      </rPr>
      <t xml:space="preserve">
(цвет панели снаружи: RAL 9016, RAL 9006, RAL 8014, RAL 7016, RAL 6005, RAL 5010, 
RAL 3004, RAL 1015, ADS 703; изнутри: RAL 9002. В состав комплекта входят кронштейны крепления фальш-панели к проему).
Если полотно ворот изготовлено из сэндвич-панелей с рисунком филенка, фальшпанель изготавливается с рисунком микроволна</t>
    </r>
  </si>
  <si>
    <r>
      <rPr>
        <b/>
        <sz val="7.5"/>
        <color theme="3"/>
        <rFont val="Calibri"/>
        <family val="2"/>
        <charset val="204"/>
      </rPr>
      <t>Комплект для встроенного монтажа 145/145 мм</t>
    </r>
    <r>
      <rPr>
        <sz val="7.5"/>
        <color theme="3"/>
        <rFont val="Calibri"/>
        <family val="2"/>
        <charset val="204"/>
      </rPr>
      <t xml:space="preserve">
(в состав комплекта входят 3 декоративных наличника шириной 145 мм, комплект кронштейнов и крепежа для монтажа рамы ворот и декоративных наличников)</t>
    </r>
  </si>
  <si>
    <r>
      <rPr>
        <b/>
        <sz val="8"/>
        <color theme="3"/>
        <rFont val="Calibri"/>
        <family val="2"/>
        <charset val="204"/>
      </rPr>
      <t xml:space="preserve">Окно </t>
    </r>
    <r>
      <rPr>
        <sz val="8"/>
        <color theme="3"/>
        <rFont val="Calibri"/>
        <family val="2"/>
        <charset val="204"/>
      </rPr>
      <t xml:space="preserve">
(размер: 322х322х45 мм, форма: круглое, цвет рамы: белый, остекление: прозрачное)
</t>
    </r>
  </si>
  <si>
    <t>Детальная информация о применении дополнительных опций для гаражных и промышленных секционных ворот приведена в документах «Описание конструкции и технические данные для монтажа гаражных секционных ворот серии Classic и Trend» и «Описание конструкции и технические данные для монтажа промышленных секционных ворот серии ProPlus и ProTrend»</t>
  </si>
  <si>
    <r>
      <rPr>
        <b/>
        <sz val="7.5"/>
        <color theme="3"/>
        <rFont val="Calibri"/>
        <family val="2"/>
        <charset val="204"/>
        <scheme val="minor"/>
      </rPr>
      <t>Низкий монтаж (барабан сзади)</t>
    </r>
    <r>
      <rPr>
        <sz val="7.5"/>
        <color theme="3"/>
        <rFont val="Calibri"/>
        <family val="2"/>
        <charset val="204"/>
        <scheme val="minor"/>
      </rPr>
      <t xml:space="preserve"> 
(наценка к стоимости стандартного комплекта ворот с торсионными пружинами)</t>
    </r>
  </si>
  <si>
    <r>
      <rPr>
        <b/>
        <sz val="7.5"/>
        <color theme="3"/>
        <rFont val="Calibri"/>
        <family val="2"/>
        <charset val="204"/>
        <scheme val="minor"/>
      </rPr>
      <t xml:space="preserve">Высокий монтаж с верхним расположением вала </t>
    </r>
    <r>
      <rPr>
        <sz val="7.5"/>
        <color theme="3"/>
        <rFont val="Calibri"/>
        <family val="2"/>
        <charset val="204"/>
        <scheme val="minor"/>
      </rPr>
      <t xml:space="preserve">
(наценка к стоимости стандартного комплекта ворот с торсионными пружинами)</t>
    </r>
  </si>
  <si>
    <t>Гаражные секционные ворота серии Classic</t>
  </si>
  <si>
    <t>1.4 Прайс-лист на гаражные секционные ворота серии Classic</t>
  </si>
  <si>
    <r>
      <rPr>
        <b/>
        <sz val="7.5"/>
        <color theme="3"/>
        <rFont val="Calibri"/>
        <family val="2"/>
        <charset val="204"/>
      </rPr>
      <t xml:space="preserve">Панорамное остекление 
</t>
    </r>
    <r>
      <rPr>
        <sz val="7.5"/>
        <color theme="3"/>
        <rFont val="Calibri"/>
        <family val="2"/>
        <charset val="204"/>
      </rPr>
      <t>(применяется при необходимости замены одной или нескольких сэндвич-панели на панорамную (за исключением верхней и нижней).Толщина стеклопакета: 26 мм)</t>
    </r>
  </si>
  <si>
    <t>Калитка в фасаде</t>
  </si>
  <si>
    <t>СЕКЦИОННЫЕ ГАРАЖНЫЕ И ПРОМЫШЛЕННЫЕ ВОРОТА "АЛЮТЕХ", КАЛИТКА В ФАСАДЕ: ДОПОЛНИТЕЛЬНЫЕ АКСЕССУАРЫ ПРАЙС-ЛИСТ</t>
  </si>
  <si>
    <t>+15%</t>
  </si>
  <si>
    <t xml:space="preserve">    АЛПС                          ПО                 AluPro, AluTrend              AluTherm</t>
  </si>
  <si>
    <t>10. Односторонняя ручка для подъема-опускания ворот HG-40.008 (для ворот без калитки) или двусторонняя ручка HGI-40.006 (для ворот с калиткой).</t>
  </si>
  <si>
    <r>
      <rPr>
        <b/>
        <sz val="7.5"/>
        <color theme="3"/>
        <rFont val="Calibri"/>
        <family val="2"/>
        <charset val="204"/>
      </rPr>
      <t xml:space="preserve">Калитка встроенная
</t>
    </r>
    <r>
      <rPr>
        <sz val="7.5"/>
        <color theme="3"/>
        <rFont val="Calibri"/>
        <family val="2"/>
        <charset val="204"/>
      </rPr>
      <t>(комплект калитки включает: контакт калитки, усиливающий корпус замка, врезной замок, комплект ключей (2 шт.), комплект алюминиевых ручек, линейный доводчик) 
Для ворот из сэндвич-панелей и с комбинированным типом полотна высота порога составляет 100 мм (при ширине ворот до 4500 мм) или 145 мм (при ширине ворот свыше 4500 мм). 
Высота порога калитки в воротах из панорамных панелей: 149 мм</t>
    </r>
  </si>
  <si>
    <r>
      <rPr>
        <b/>
        <sz val="7.5"/>
        <color theme="3"/>
        <rFont val="Calibri"/>
        <family val="2"/>
        <charset val="204"/>
      </rPr>
      <t>Комплект промышленных боковых роликовых кронштейнов</t>
    </r>
    <r>
      <rPr>
        <sz val="7.5"/>
        <color theme="3"/>
        <rFont val="Calibri"/>
        <family val="2"/>
        <charset val="204"/>
      </rPr>
      <t xml:space="preserve">
(в состав комплекта входят боковые роликовые кронштейны, роликовые накладки и ходовые ролики, используемые при производстве промышленных ворот. Применяется для ворот с интенсивным режимом эксплуатации)</t>
    </r>
  </si>
  <si>
    <r>
      <rPr>
        <b/>
        <sz val="7.5"/>
        <color theme="3"/>
        <rFont val="Calibri"/>
        <family val="2"/>
        <charset val="204"/>
      </rPr>
      <t>Фальш-панель для ворот серии AluTherm с тройным остеклением</t>
    </r>
    <r>
      <rPr>
        <sz val="7.5"/>
        <color theme="3"/>
        <rFont val="Calibri"/>
        <family val="2"/>
        <charset val="204"/>
      </rPr>
      <t xml:space="preserve">
(изготавливается из экструдированных алюминиевых профилей с терморазрывом. Используется тройное акриловое остекление. Толщина стеклопакета составляет 25 мм. Цвет профилей: RAL 9016, RAL 9006, RAL 8014, RAL 5010)
</t>
    </r>
  </si>
  <si>
    <r>
      <rPr>
        <b/>
        <sz val="7.5"/>
        <color theme="3"/>
        <rFont val="Calibri"/>
        <family val="2"/>
        <charset val="204"/>
      </rPr>
      <t>Фальш-панель для ворот серии AluTherm с двойным остеклением</t>
    </r>
    <r>
      <rPr>
        <sz val="7.5"/>
        <color theme="3"/>
        <rFont val="Calibri"/>
        <family val="2"/>
        <charset val="204"/>
      </rPr>
      <t xml:space="preserve">
(изготавливается из экструдированных алюминиевых профилей с терморазрывом. Используется двойное акриловое остекление. Толщина стеклопакета составляет 26 мм. Цвет профилей: RAL 9016, RAL 9006, RAL 8014, RAL 5010)
</t>
    </r>
  </si>
  <si>
    <r>
      <rPr>
        <b/>
        <sz val="8"/>
        <color theme="3"/>
        <rFont val="Calibri"/>
        <family val="2"/>
        <charset val="204"/>
      </rPr>
      <t xml:space="preserve">Фальш-панель для ворот серии AluTrend с двойным остеклением
</t>
    </r>
    <r>
      <rPr>
        <sz val="8"/>
        <color theme="3"/>
        <rFont val="Calibri"/>
        <family val="2"/>
        <charset val="204"/>
      </rPr>
      <t>(изготавливается из экструдированных алюминиевых профилей и акриловых светопрозрачных вставок. Цвет: RAL 9016, RAL 9006, RAL 8017, RAL 8014, RAL 7016, RAL 6005, RAL 5010, RAL 3004, RAL 1015)</t>
    </r>
  </si>
  <si>
    <r>
      <rPr>
        <b/>
        <sz val="7.5"/>
        <color theme="3"/>
        <rFont val="Calibri"/>
        <family val="2"/>
        <charset val="204"/>
        <scheme val="minor"/>
      </rPr>
      <t>Наценка за установку торсионных пружин*</t>
    </r>
    <r>
      <rPr>
        <sz val="7.5"/>
        <color theme="3"/>
        <rFont val="Calibri"/>
        <family val="2"/>
        <charset val="204"/>
        <scheme val="minor"/>
      </rPr>
      <t xml:space="preserve">
(в воротах Trend площадью менее 8 м.кв. пружины растяжения заменяются торсионными пружинами для стандартного типа монтажа. При заказе низкого типа монтажа взимается дополнительная наценка (см. ниже). Точный перечень размеров ворот Trend, поставляемых по умолчанию с пружинами растяжения, приведен во вкладке 1.5)</t>
    </r>
  </si>
  <si>
    <r>
      <rPr>
        <b/>
        <sz val="7.5"/>
        <color theme="3"/>
        <rFont val="Calibri"/>
        <family val="2"/>
        <charset val="204"/>
      </rPr>
      <t xml:space="preserve">Покраска окна по каталогу RAL
</t>
    </r>
    <r>
      <rPr>
        <sz val="7.5"/>
        <color theme="3"/>
        <rFont val="Calibri"/>
        <family val="2"/>
        <charset val="204"/>
      </rPr>
      <t>(покраска рамы окна и декоративной вставки (при наличии) с наружной стороны. Применяется для окон арт. W043..., W050..., W060...)</t>
    </r>
  </si>
  <si>
    <r>
      <rPr>
        <b/>
        <sz val="7.5"/>
        <color theme="3"/>
        <rFont val="Calibri"/>
        <family val="2"/>
        <charset val="204"/>
        <scheme val="minor"/>
      </rPr>
      <t xml:space="preserve">Двусторонняя ручка-скоба </t>
    </r>
    <r>
      <rPr>
        <sz val="7.5"/>
        <color theme="3"/>
        <rFont val="Calibri"/>
        <family val="2"/>
        <charset val="204"/>
        <scheme val="minor"/>
      </rPr>
      <t xml:space="preserve">
(предназначена для подъема опускания гаражных ворот всех типов монтажа. Cтандартный комплект ворот Trend </t>
    </r>
    <r>
      <rPr>
        <b/>
        <sz val="7.5"/>
        <color theme="3"/>
        <rFont val="Calibri"/>
        <family val="2"/>
        <charset val="204"/>
        <scheme val="minor"/>
      </rPr>
      <t>без калитки</t>
    </r>
    <r>
      <rPr>
        <sz val="7.5"/>
        <color theme="3"/>
        <rFont val="Calibri"/>
        <family val="2"/>
        <charset val="204"/>
        <scheme val="minor"/>
      </rPr>
      <t xml:space="preserve"> включает одностороннюю ручку HG-40.008, иные виды ручек поставляются за дополнительную плату. Стандартный комплект ворот Trend </t>
    </r>
    <r>
      <rPr>
        <b/>
        <sz val="7.5"/>
        <color theme="3"/>
        <rFont val="Calibri"/>
        <family val="2"/>
        <charset val="204"/>
        <scheme val="minor"/>
      </rPr>
      <t>с калиткой</t>
    </r>
    <r>
      <rPr>
        <sz val="7.5"/>
        <color theme="3"/>
        <rFont val="Calibri"/>
        <family val="2"/>
        <charset val="204"/>
        <scheme val="minor"/>
      </rPr>
      <t xml:space="preserve"> включает ручку HGI-40.006)</t>
    </r>
  </si>
  <si>
    <r>
      <rPr>
        <b/>
        <sz val="7.5"/>
        <color theme="3"/>
        <rFont val="Calibri"/>
        <family val="2"/>
        <charset val="204"/>
        <scheme val="minor"/>
      </rPr>
      <t>Двусторонняя врезная ручка</t>
    </r>
    <r>
      <rPr>
        <sz val="7.5"/>
        <color theme="3"/>
        <rFont val="Calibri"/>
        <family val="2"/>
        <charset val="204"/>
        <scheme val="minor"/>
      </rPr>
      <t xml:space="preserve">
(предназначена для подъема опускания гаражных и промышленных ворот всех типов монтажа. Cтандартный комплект ворот Trend /ProTrend </t>
    </r>
    <r>
      <rPr>
        <b/>
        <sz val="7.5"/>
        <color theme="3"/>
        <rFont val="Calibri"/>
        <family val="2"/>
        <charset val="204"/>
        <scheme val="minor"/>
      </rPr>
      <t>без калитки</t>
    </r>
    <r>
      <rPr>
        <sz val="7.5"/>
        <color theme="3"/>
        <rFont val="Calibri"/>
        <family val="2"/>
        <charset val="204"/>
        <scheme val="minor"/>
      </rPr>
      <t xml:space="preserve"> включает одностороннюю ручку HG-40.008. Стандартный комплект ворот Trend</t>
    </r>
    <r>
      <rPr>
        <b/>
        <sz val="7.5"/>
        <color theme="3"/>
        <rFont val="Calibri"/>
        <family val="2"/>
        <charset val="204"/>
        <scheme val="minor"/>
      </rPr>
      <t xml:space="preserve"> с калиткой</t>
    </r>
    <r>
      <rPr>
        <sz val="7.5"/>
        <color theme="3"/>
        <rFont val="Calibri"/>
        <family val="2"/>
        <charset val="204"/>
        <scheme val="minor"/>
      </rPr>
      <t xml:space="preserve"> включает ручку HGI-40.006, стандартный комплект ворот ProTrend </t>
    </r>
    <r>
      <rPr>
        <b/>
        <sz val="7.5"/>
        <color theme="3"/>
        <rFont val="Calibri"/>
        <family val="2"/>
        <charset val="204"/>
        <scheme val="minor"/>
      </rPr>
      <t>с калиткой</t>
    </r>
    <r>
      <rPr>
        <sz val="7.5"/>
        <color theme="3"/>
        <rFont val="Calibri"/>
        <family val="2"/>
        <charset val="204"/>
        <scheme val="minor"/>
      </rPr>
      <t xml:space="preserve"> включает ручку HGI-40.007)</t>
    </r>
  </si>
  <si>
    <t>woodgrain (срез дерева)</t>
  </si>
  <si>
    <t>GG-58</t>
  </si>
  <si>
    <t>GG-40х40</t>
  </si>
  <si>
    <t>AG-8-12</t>
  </si>
  <si>
    <r>
      <rPr>
        <b/>
        <sz val="7.5"/>
        <color theme="3"/>
        <rFont val="Calibri"/>
        <family val="2"/>
        <charset val="204"/>
      </rPr>
      <t>Трос разблокировки</t>
    </r>
    <r>
      <rPr>
        <sz val="7.5"/>
        <color theme="3"/>
        <rFont val="Calibri"/>
        <family val="2"/>
        <charset val="204"/>
      </rPr>
      <t xml:space="preserve">
(используется для разблокировки реечного электропривода, применяется совместно с ригельным замком. Длина троса составляет 6000 мм)</t>
    </r>
  </si>
  <si>
    <r>
      <rPr>
        <b/>
        <sz val="7.5"/>
        <color theme="3"/>
        <rFont val="Calibri"/>
        <family val="2"/>
        <charset val="204"/>
        <scheme val="minor"/>
      </rPr>
      <t xml:space="preserve">Комплект заглушек панельных </t>
    </r>
    <r>
      <rPr>
        <sz val="7.5"/>
        <color theme="3"/>
        <rFont val="Calibri"/>
        <family val="2"/>
        <charset val="204"/>
        <scheme val="minor"/>
      </rPr>
      <t xml:space="preserve">
(Заглушки устанавливаются под боковые накладки в каждый паз панелей с рисунком  S- и М-гофр с внешней стороны ворот для улучшения теплоизоляции и герметизации проема. Заглушки, которые устанавливаются</t>
    </r>
    <r>
      <rPr>
        <u/>
        <sz val="7.5"/>
        <color theme="3"/>
        <rFont val="Calibri"/>
        <family val="2"/>
        <charset val="204"/>
        <scheme val="minor"/>
      </rPr>
      <t xml:space="preserve"> между</t>
    </r>
    <r>
      <rPr>
        <sz val="7.5"/>
        <color theme="3"/>
        <rFont val="Calibri"/>
        <family val="2"/>
        <charset val="204"/>
        <scheme val="minor"/>
      </rPr>
      <t xml:space="preserve"> панелями с рисунком   S- , М-, L-гофр входят в стандартный комплект ворот)</t>
    </r>
  </si>
  <si>
    <r>
      <rPr>
        <b/>
        <sz val="8"/>
        <color theme="3"/>
        <rFont val="Calibri"/>
        <family val="2"/>
        <charset val="204"/>
      </rPr>
      <t xml:space="preserve">Фальш-панель для ворот серии AluPro с двойным остеклением
</t>
    </r>
    <r>
      <rPr>
        <sz val="8"/>
        <color theme="3"/>
        <rFont val="Calibri"/>
        <family val="2"/>
        <charset val="204"/>
      </rPr>
      <t>(изготавливается из экструдированных алюминиевых профилей и акриловых светопрозрачных вставок. Цвет: RAL 9016, RAL 9006, RAL 8017, RAL 8014, RAL 7016, RAL 6005, RAL 5010, RAL 3004, RAL 1015, A00-D6)</t>
    </r>
  </si>
  <si>
    <r>
      <rPr>
        <b/>
        <sz val="8"/>
        <color theme="3"/>
        <rFont val="Calibri"/>
        <family val="2"/>
        <charset val="204"/>
      </rPr>
      <t xml:space="preserve">Фальш-панель для панорамных ворот серии AluPro с одинарным остеклением
</t>
    </r>
    <r>
      <rPr>
        <sz val="8"/>
        <color theme="3"/>
        <rFont val="Calibri"/>
        <family val="2"/>
        <charset val="204"/>
      </rPr>
      <t>(изготавливается из экструдированных алюминиевых профилей и акриловых светопрозрачных вставок. Цвет: RAL 9016, RAL 9006, RAL 8017, RAL8014, RAL7016, RAL 6005, RAL 5010, RAL 3004, RAL 1015, A00-D6)</t>
    </r>
  </si>
  <si>
    <r>
      <rPr>
        <b/>
        <sz val="7.5"/>
        <color theme="3"/>
        <rFont val="Calibri"/>
        <family val="2"/>
        <charset val="204"/>
      </rPr>
      <t>Решетка для панорамной панели стальная тянутая</t>
    </r>
    <r>
      <rPr>
        <sz val="7.5"/>
        <color theme="3"/>
        <rFont val="Calibri"/>
        <family val="2"/>
        <charset val="204"/>
      </rPr>
      <t xml:space="preserve">
(тянутая решетка из оцинкованной стали. Поперечное сечение вентиляционных прорезей – 58%, толщина 4 мм)</t>
    </r>
  </si>
  <si>
    <r>
      <rPr>
        <b/>
        <sz val="7.5"/>
        <color theme="3"/>
        <rFont val="Calibri"/>
        <family val="2"/>
        <charset val="204"/>
      </rPr>
      <t>Решетка для панорамной панели стальная 40х40мм</t>
    </r>
    <r>
      <rPr>
        <sz val="7.5"/>
        <color theme="3"/>
        <rFont val="Calibri"/>
        <family val="2"/>
        <charset val="204"/>
      </rPr>
      <t xml:space="preserve">
(решетка из оцинкованной стали. Поперечное сечение вентиляционных прорезей – 83%, толщина 4 мм)</t>
    </r>
  </si>
  <si>
    <r>
      <rPr>
        <b/>
        <sz val="7.5"/>
        <color theme="3"/>
        <rFont val="Calibri"/>
        <family val="2"/>
        <charset val="204"/>
      </rPr>
      <t>Лист перфорированный алюминиевый для панорамной панели</t>
    </r>
    <r>
      <rPr>
        <sz val="7.5"/>
        <color theme="3"/>
        <rFont val="Calibri"/>
        <family val="2"/>
        <charset val="204"/>
      </rPr>
      <t xml:space="preserve">
(перфорированный алюминиевый лист, перфорация 8-12 мм. Поперечное сечение вентиляционных прорезей – 40%. Толщина – 1,6 мм)
</t>
    </r>
  </si>
  <si>
    <r>
      <rPr>
        <b/>
        <sz val="7.5"/>
        <color theme="3"/>
        <rFont val="Calibri"/>
        <family val="2"/>
        <charset val="204"/>
      </rPr>
      <t>Покраска рамы ворот</t>
    </r>
    <r>
      <rPr>
        <sz val="7.5"/>
        <color theme="3"/>
        <rFont val="Calibri"/>
        <family val="2"/>
        <charset val="204"/>
      </rPr>
      <t xml:space="preserve">
( выполняется покраска видимой части угловых стоек и нащельника (при взгляде с наружной стороны)</t>
    </r>
  </si>
  <si>
    <r>
      <t xml:space="preserve">Покраска профиля фальшпанели 
</t>
    </r>
    <r>
      <rPr>
        <sz val="7.5"/>
        <color theme="3"/>
        <rFont val="Calibri"/>
        <family val="2"/>
        <charset val="204"/>
      </rPr>
      <t>(окрашивается профиль обрамления фальшпанели, изготовленной из сэндвич-панелей. Наценка применяется к стоимости фальшпанели )</t>
    </r>
  </si>
  <si>
    <r>
      <rPr>
        <b/>
        <sz val="7.5"/>
        <color theme="3"/>
        <rFont val="Calibri"/>
        <family val="2"/>
        <charset val="204"/>
        <scheme val="minor"/>
      </rPr>
      <t>Комплект кожухов защитных</t>
    </r>
    <r>
      <rPr>
        <sz val="7.5"/>
        <color theme="3"/>
        <rFont val="Calibri"/>
        <family val="2"/>
        <charset val="204"/>
        <scheme val="minor"/>
      </rPr>
      <t xml:space="preserve">
(применяется для дополнительной защиты от защемления, снижения уровня шума работы ворот)</t>
    </r>
  </si>
  <si>
    <t>PG-SR</t>
  </si>
  <si>
    <r>
      <rPr>
        <b/>
        <sz val="7.5"/>
        <color theme="3"/>
        <rFont val="Calibri"/>
        <family val="2"/>
        <charset val="204"/>
      </rPr>
      <t>Панорамное остекление AluTherm</t>
    </r>
    <r>
      <rPr>
        <sz val="7.5"/>
        <color theme="3"/>
        <rFont val="Calibri"/>
        <family val="2"/>
        <charset val="204"/>
      </rPr>
      <t xml:space="preserve">
(панорамные секции из профилей с терморазрывом, двойное акриловое остекление. Толщина секции: 45 мм, толщина стеклопакета: 26 мм. Применяется при необходимости замены одной или нескольких сэндвич-панелей на панорамную)</t>
    </r>
  </si>
  <si>
    <r>
      <rPr>
        <b/>
        <sz val="7.5"/>
        <color theme="3"/>
        <rFont val="Calibri"/>
        <family val="2"/>
        <charset val="204"/>
      </rPr>
      <t>Тройное остекление**</t>
    </r>
    <r>
      <rPr>
        <sz val="7.5"/>
        <color theme="3"/>
        <rFont val="Calibri"/>
        <family val="2"/>
        <charset val="204"/>
      </rPr>
      <t xml:space="preserve">
(Светопрозрачная вставка изготавливается из 3 листов акрилового стекла. Толщина стеклопакета составляет 25 мм. Применяется для улучшения теплоизоляции панорамных секций серии AluTherm)</t>
    </r>
  </si>
  <si>
    <r>
      <rPr>
        <b/>
        <sz val="7.5"/>
        <color theme="3"/>
        <rFont val="Calibri"/>
        <family val="2"/>
        <charset val="204"/>
      </rPr>
      <t>Одинарное остекление**</t>
    </r>
    <r>
      <rPr>
        <sz val="7.5"/>
        <color theme="3"/>
        <rFont val="Calibri"/>
        <family val="2"/>
        <charset val="204"/>
      </rPr>
      <t xml:space="preserve">
Одинарная светопрозрачная вставка с акриловым стеклом толщиной 3 мм. Применяется в панорамных секциях серии AluPro</t>
    </r>
  </si>
  <si>
    <r>
      <rPr>
        <b/>
        <sz val="7.5"/>
        <color theme="3"/>
        <rFont val="Calibri"/>
        <family val="2"/>
        <charset val="204"/>
      </rPr>
      <t>Альтернативная сэндвич-панель (26 мм)</t>
    </r>
    <r>
      <rPr>
        <sz val="7.5"/>
        <color theme="3"/>
        <rFont val="Calibri"/>
        <family val="2"/>
        <charset val="204"/>
      </rPr>
      <t xml:space="preserve">
(композитная панель, состоящая из алюминиевых листов с заполнением пространства между ними полистиролом. Толщина панели 26 мм)</t>
    </r>
  </si>
  <si>
    <t>RAL-DFPC</t>
  </si>
  <si>
    <t>Введите курс рубля к евро</t>
  </si>
  <si>
    <t>Введите скидку на гаражные ворота (%)</t>
  </si>
  <si>
    <t>Введите скидку на калитку в фасаде (%)</t>
  </si>
  <si>
    <t>Введите скидку на доп. опции (%)</t>
  </si>
  <si>
    <t>Введите региональную наценку (%)</t>
  </si>
  <si>
    <t xml:space="preserve">   Филенка</t>
  </si>
  <si>
    <t>Ворота соответствуют требованиям стандартов и других нормативных документов Российской Федерации (ГОСТ 31174-2003), Республики Беларусь (СТБ 12604-2003), Украины (ТУ У В.2.6-28.1-35234409-001:2008), Европейского союза (EN 12604, EN 12453).</t>
  </si>
  <si>
    <t>Введите скидку на панорамные ворота (%)</t>
  </si>
  <si>
    <t>Введите скидку на доп.опции (%)</t>
  </si>
  <si>
    <t>Введите скидку по акции  (%)</t>
  </si>
  <si>
    <r>
      <rPr>
        <b/>
        <sz val="7.5"/>
        <color theme="4" tint="-0.249977111117893"/>
        <rFont val="Calibri"/>
        <family val="2"/>
        <charset val="204"/>
        <scheme val="minor"/>
      </rPr>
      <t>Покрытие стойкое к царапинам</t>
    </r>
    <r>
      <rPr>
        <sz val="7.5"/>
        <color theme="4" tint="-0.249977111117893"/>
        <rFont val="Calibri"/>
        <family val="2"/>
        <charset val="204"/>
        <scheme val="minor"/>
      </rPr>
      <t xml:space="preserve">
Светопрозрачная вставка с двойным остеклением с одним контуром герметизации, изготовленная из SAN пластика с покрытием, стойким к образованию царапин</t>
    </r>
  </si>
  <si>
    <t>-</t>
  </si>
  <si>
    <t>Введите скидку по акции (%) для Classic, ProPlus, AluPro, AluTherm</t>
  </si>
  <si>
    <t>Введите скидку по акции (%) для Trend, ProTrend, AluTrend</t>
  </si>
  <si>
    <t>TS-BS</t>
  </si>
  <si>
    <r>
      <rPr>
        <b/>
        <sz val="9"/>
        <color theme="3"/>
        <rFont val="Calibri"/>
        <family val="2"/>
        <charset val="204"/>
      </rPr>
      <t>Покраска рамы ворот в популярные цвета (RAL8017)</t>
    </r>
    <r>
      <rPr>
        <sz val="9"/>
        <color theme="3"/>
        <rFont val="Calibri"/>
        <family val="2"/>
        <charset val="204"/>
      </rPr>
      <t xml:space="preserve">
Выполняется покраска угловых стоек и нащельника (окрашивается внешняя сторона стальной ленты  целиком)</t>
    </r>
  </si>
  <si>
    <r>
      <t>1,0</t>
    </r>
    <r>
      <rPr>
        <sz val="11"/>
        <color theme="1"/>
        <rFont val="Calibri"/>
        <family val="2"/>
        <charset val="204"/>
      </rPr>
      <t>¹</t>
    </r>
  </si>
  <si>
    <r>
      <t>0,65</t>
    </r>
    <r>
      <rPr>
        <sz val="11"/>
        <color theme="1"/>
        <rFont val="Calibri"/>
        <family val="2"/>
        <charset val="204"/>
      </rPr>
      <t>⁴</t>
    </r>
  </si>
  <si>
    <r>
      <t>0,74</t>
    </r>
    <r>
      <rPr>
        <sz val="11"/>
        <color theme="1"/>
        <rFont val="Calibri"/>
        <family val="2"/>
        <charset val="204"/>
      </rPr>
      <t>⁴</t>
    </r>
  </si>
  <si>
    <r>
      <t>Класс А (700 Па)</t>
    </r>
    <r>
      <rPr>
        <sz val="10"/>
        <color theme="1"/>
        <rFont val="Calibri"/>
        <family val="2"/>
        <charset val="204"/>
      </rPr>
      <t>²</t>
    </r>
  </si>
  <si>
    <r>
      <t>Класс 1-4</t>
    </r>
    <r>
      <rPr>
        <sz val="11"/>
        <color theme="1"/>
        <rFont val="Calibri"/>
        <family val="2"/>
        <charset val="204"/>
      </rPr>
      <t>⁵</t>
    </r>
  </si>
  <si>
    <r>
      <t>Класс А (24 Дб)</t>
    </r>
    <r>
      <rPr>
        <sz val="10"/>
        <color theme="1"/>
        <rFont val="Calibri"/>
        <family val="2"/>
        <charset val="204"/>
      </rPr>
      <t>³</t>
    </r>
  </si>
  <si>
    <t>Класс А (22 дБ)¹</t>
  </si>
  <si>
    <t>¹ показатель рассчитан на основании испытаний, проведенных Санкт-Петербургским Государственным архитектурно-строительным университетом.</t>
  </si>
  <si>
    <t>² испытания проведены в лаборатории Научно-исследовательского стоительного института (NISI, Болгария).</t>
  </si>
  <si>
    <t>³ испытания проведены в центре «Минскстройиспытания».</t>
  </si>
  <si>
    <t>⁴ показатель рассчитан на основании испытаний, проведенных ift. Rosenheim GmbH.</t>
  </si>
  <si>
    <t>⁵ испытания проведены TÜV SÜD Czech s.r.o. Класс сопротивления ветровой нагрузки зависит от ширины полотна ворот.</t>
  </si>
  <si>
    <r>
      <rPr>
        <b/>
        <sz val="8"/>
        <color theme="3"/>
        <rFont val="Calibri"/>
        <family val="2"/>
        <charset val="204"/>
      </rPr>
      <t>Покраска профилей обрамления калитки по каталогу RAL</t>
    </r>
    <r>
      <rPr>
        <sz val="8"/>
        <color theme="3"/>
        <rFont val="Calibri"/>
        <family val="2"/>
        <charset val="204"/>
      </rPr>
      <t xml:space="preserve">
(покраска профилей обрамления встроенной калитки и профилей обрамления проема калитки с внешней и внутренней стороны в цвет по каталогу RAL)</t>
    </r>
  </si>
  <si>
    <t>1.5 Прайс-лист на гаражные секционные ворота Trend</t>
  </si>
  <si>
    <t>Цены указаны в рублях</t>
  </si>
  <si>
    <r>
      <rPr>
        <b/>
        <sz val="15"/>
        <color rgb="FFFF0000"/>
        <rFont val="Calibri"/>
        <family val="2"/>
        <charset val="204"/>
        <scheme val="minor"/>
      </rPr>
      <t>ДИЛЕРСКИЙ ПРАЙС-ЛИСТ</t>
    </r>
    <r>
      <rPr>
        <b/>
        <sz val="11"/>
        <color theme="1"/>
        <rFont val="Calibri"/>
        <family val="2"/>
        <charset val="204"/>
        <scheme val="minor"/>
      </rPr>
      <t xml:space="preserve"> НА СЕКЦИОННЫЕ ВОРОТА 
ООО"ТООК"</t>
    </r>
  </si>
  <si>
    <t xml:space="preserve">Цены указаны в руб. </t>
  </si>
  <si>
    <t xml:space="preserve">Цена, 
руб. (%) 
для Classic, ProPlus, AluPro, AluTherm </t>
  </si>
  <si>
    <t xml:space="preserve">Цена, 
руб./ (%) 
для Trend, ProTrend, AluTrend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</si>
</sst>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2"/>
      <color rgb="FF00B050"/>
      <name val="Calibri"/>
      <family val="2"/>
      <charset val="204"/>
      <scheme val="minor"/>
    </font>
    <font>
      <b/>
      <i/>
      <u/>
      <sz val="12"/>
      <color rgb="FF00B05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3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3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  <font>
      <b/>
      <sz val="10"/>
      <color theme="3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9"/>
      <color theme="3"/>
      <name val="Calibri"/>
      <family val="2"/>
      <charset val="204"/>
      <scheme val="minor"/>
    </font>
    <font>
      <b/>
      <sz val="7.5"/>
      <color theme="3"/>
      <name val="Calibri"/>
      <family val="2"/>
      <charset val="204"/>
      <scheme val="minor"/>
    </font>
    <font>
      <sz val="7.5"/>
      <color theme="3"/>
      <name val="Calibri"/>
      <family val="2"/>
      <charset val="204"/>
      <scheme val="minor"/>
    </font>
    <font>
      <sz val="7.5"/>
      <color theme="3"/>
      <name val="Calibri"/>
      <family val="2"/>
      <charset val="204"/>
    </font>
    <font>
      <b/>
      <sz val="7.5"/>
      <color theme="3"/>
      <name val="Calibri"/>
      <family val="2"/>
      <charset val="204"/>
    </font>
    <font>
      <sz val="8"/>
      <color theme="3"/>
      <name val="Calibri"/>
      <family val="2"/>
      <charset val="204"/>
    </font>
    <font>
      <b/>
      <sz val="8"/>
      <color theme="3"/>
      <name val="Calibri"/>
      <family val="2"/>
      <charset val="204"/>
    </font>
    <font>
      <b/>
      <sz val="8"/>
      <color theme="3"/>
      <name val="Calibri"/>
      <family val="2"/>
      <charset val="204"/>
      <scheme val="minor"/>
    </font>
    <font>
      <sz val="10"/>
      <color theme="3"/>
      <name val="Arial Cyr"/>
      <charset val="204"/>
    </font>
    <font>
      <sz val="7"/>
      <color theme="3"/>
      <name val="Arial CYR"/>
      <charset val="204"/>
    </font>
    <font>
      <b/>
      <sz val="7"/>
      <color theme="3"/>
      <name val="Arial Cyr"/>
      <charset val="204"/>
    </font>
    <font>
      <b/>
      <u/>
      <sz val="10"/>
      <color theme="3"/>
      <name val="Calibri"/>
      <family val="2"/>
      <charset val="204"/>
    </font>
    <font>
      <b/>
      <sz val="10"/>
      <color theme="3"/>
      <name val="Calibri"/>
      <family val="2"/>
      <charset val="204"/>
    </font>
    <font>
      <b/>
      <u/>
      <sz val="10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u val="double"/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color theme="3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.5"/>
      <color theme="3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color rgb="FFFF0000"/>
      <name val="Arial Cyr"/>
      <charset val="204"/>
    </font>
    <font>
      <b/>
      <sz val="14"/>
      <color indexed="10"/>
      <name val="Calibri"/>
      <family val="2"/>
      <charset val="204"/>
    </font>
    <font>
      <b/>
      <i/>
      <sz val="12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5"/>
      <color rgb="FFFF0000"/>
      <name val="Calibri"/>
      <family val="2"/>
      <charset val="204"/>
      <scheme val="minor"/>
    </font>
    <font>
      <u/>
      <sz val="7.5"/>
      <color theme="3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.5"/>
      <color theme="4" tint="-0.249977111117893"/>
      <name val="Calibri"/>
      <family val="2"/>
      <charset val="204"/>
      <scheme val="minor"/>
    </font>
    <font>
      <b/>
      <sz val="7.5"/>
      <color theme="4" tint="-0.249977111117893"/>
      <name val="Calibri"/>
      <family val="2"/>
      <charset val="204"/>
      <scheme val="minor"/>
    </font>
    <font>
      <b/>
      <sz val="8"/>
      <color theme="4" tint="-0.249977111117893"/>
      <name val="Calibri"/>
      <family val="2"/>
      <charset val="204"/>
      <scheme val="minor"/>
    </font>
    <font>
      <sz val="7"/>
      <color theme="3"/>
      <name val="Calibri"/>
      <family val="2"/>
      <charset val="204"/>
      <scheme val="minor"/>
    </font>
    <font>
      <sz val="9"/>
      <color theme="3"/>
      <name val="Calibri"/>
      <family val="2"/>
      <charset val="204"/>
    </font>
    <font>
      <b/>
      <sz val="9"/>
      <color theme="3"/>
      <name val="Calibri"/>
      <family val="2"/>
      <charset val="204"/>
    </font>
    <font>
      <sz val="8"/>
      <color rgb="FF00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rgb="FF000000"/>
      </bottom>
      <diagonal/>
    </border>
    <border>
      <left style="medium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54">
    <xf numFmtId="0" fontId="0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9" fontId="34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5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53" fillId="0" borderId="0"/>
    <xf numFmtId="0" fontId="34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493">
    <xf numFmtId="0" fontId="0" fillId="0" borderId="0" xfId="0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0" borderId="2" xfId="0" applyBorder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0" fillId="2" borderId="8" xfId="0" applyFill="1" applyBorder="1"/>
    <xf numFmtId="0" fontId="0" fillId="2" borderId="0" xfId="0" applyFill="1" applyBorder="1"/>
    <xf numFmtId="0" fontId="0" fillId="2" borderId="26" xfId="0" applyFill="1" applyBorder="1"/>
    <xf numFmtId="0" fontId="0" fillId="2" borderId="27" xfId="0" applyFill="1" applyBorder="1"/>
    <xf numFmtId="0" fontId="6" fillId="2" borderId="0" xfId="0" applyFont="1" applyFill="1" applyAlignment="1">
      <alignment horizontal="center"/>
    </xf>
    <xf numFmtId="0" fontId="0" fillId="2" borderId="9" xfId="0" applyFill="1" applyBorder="1"/>
    <xf numFmtId="0" fontId="6" fillId="2" borderId="0" xfId="0" applyFont="1" applyFill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9" xfId="0" applyBorder="1"/>
    <xf numFmtId="0" fontId="6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Alignment="1"/>
    <xf numFmtId="0" fontId="15" fillId="2" borderId="32" xfId="0" applyFont="1" applyFill="1" applyBorder="1" applyAlignment="1">
      <alignment vertical="center"/>
    </xf>
    <xf numFmtId="0" fontId="0" fillId="0" borderId="32" xfId="0" applyBorder="1"/>
    <xf numFmtId="0" fontId="14" fillId="2" borderId="32" xfId="0" applyFont="1" applyFill="1" applyBorder="1" applyAlignment="1">
      <alignment vertical="center"/>
    </xf>
    <xf numFmtId="0" fontId="17" fillId="2" borderId="0" xfId="0" applyFont="1" applyFill="1" applyAlignment="1"/>
    <xf numFmtId="0" fontId="9" fillId="2" borderId="0" xfId="0" applyFont="1" applyFill="1"/>
    <xf numFmtId="0" fontId="6" fillId="2" borderId="0" xfId="0" applyFont="1" applyFill="1" applyAlignment="1">
      <alignment horizontal="left" wrapText="1"/>
    </xf>
    <xf numFmtId="0" fontId="0" fillId="2" borderId="0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7" fillId="0" borderId="34" xfId="0" applyFont="1" applyBorder="1" applyAlignment="1"/>
    <xf numFmtId="0" fontId="17" fillId="2" borderId="34" xfId="0" applyFont="1" applyFill="1" applyBorder="1" applyAlignment="1"/>
    <xf numFmtId="0" fontId="0" fillId="2" borderId="0" xfId="0" applyFill="1" applyBorder="1" applyAlignment="1"/>
    <xf numFmtId="0" fontId="0" fillId="2" borderId="34" xfId="0" applyFill="1" applyBorder="1"/>
    <xf numFmtId="0" fontId="21" fillId="2" borderId="34" xfId="0" applyFont="1" applyFill="1" applyBorder="1" applyAlignment="1">
      <alignment wrapText="1"/>
    </xf>
    <xf numFmtId="0" fontId="0" fillId="0" borderId="34" xfId="0" applyBorder="1"/>
    <xf numFmtId="0" fontId="5" fillId="2" borderId="0" xfId="0" applyFont="1" applyFill="1" applyAlignment="1"/>
    <xf numFmtId="0" fontId="0" fillId="0" borderId="38" xfId="0" applyBorder="1" applyProtection="1">
      <protection locked="0"/>
    </xf>
    <xf numFmtId="0" fontId="25" fillId="5" borderId="35" xfId="0" applyFont="1" applyFill="1" applyBorder="1"/>
    <xf numFmtId="0" fontId="25" fillId="5" borderId="37" xfId="0" applyFont="1" applyFill="1" applyBorder="1"/>
    <xf numFmtId="0" fontId="25" fillId="5" borderId="36" xfId="0" applyFont="1" applyFill="1" applyBorder="1"/>
    <xf numFmtId="0" fontId="0" fillId="2" borderId="0" xfId="0" applyFill="1" applyAlignment="1">
      <alignment horizontal="left" vertical="top" wrapText="1"/>
    </xf>
    <xf numFmtId="0" fontId="7" fillId="2" borderId="0" xfId="0" applyFont="1" applyFill="1"/>
    <xf numFmtId="0" fontId="7" fillId="4" borderId="0" xfId="0" applyFont="1" applyFill="1" applyAlignment="1"/>
    <xf numFmtId="0" fontId="7" fillId="2" borderId="0" xfId="0" applyFont="1" applyFill="1" applyAlignment="1"/>
    <xf numFmtId="0" fontId="0" fillId="4" borderId="0" xfId="0" applyFill="1"/>
    <xf numFmtId="0" fontId="11" fillId="2" borderId="0" xfId="0" applyFont="1" applyFill="1" applyAlignment="1"/>
    <xf numFmtId="0" fontId="4" fillId="2" borderId="0" xfId="0" applyFont="1" applyFill="1" applyAlignment="1">
      <alignment horizontal="center"/>
    </xf>
    <xf numFmtId="0" fontId="25" fillId="5" borderId="9" xfId="0" applyFont="1" applyFill="1" applyBorder="1"/>
    <xf numFmtId="0" fontId="1" fillId="2" borderId="0" xfId="0" applyFont="1" applyFill="1" applyAlignment="1">
      <alignment horizontal="left"/>
    </xf>
    <xf numFmtId="0" fontId="25" fillId="2" borderId="0" xfId="0" applyFont="1" applyFill="1" applyBorder="1"/>
    <xf numFmtId="0" fontId="0" fillId="2" borderId="0" xfId="0" applyFill="1" applyBorder="1" applyProtection="1">
      <protection locked="0"/>
    </xf>
    <xf numFmtId="0" fontId="0" fillId="3" borderId="0" xfId="0" applyFill="1"/>
    <xf numFmtId="0" fontId="0" fillId="2" borderId="0" xfId="0" applyFill="1" applyAlignment="1">
      <alignment wrapText="1"/>
    </xf>
    <xf numFmtId="0" fontId="26" fillId="2" borderId="0" xfId="0" applyFont="1" applyFill="1"/>
    <xf numFmtId="0" fontId="7" fillId="4" borderId="0" xfId="0" applyFont="1" applyFill="1" applyAlignment="1"/>
    <xf numFmtId="0" fontId="0" fillId="2" borderId="0" xfId="0" applyFill="1" applyAlignment="1"/>
    <xf numFmtId="0" fontId="0" fillId="0" borderId="0" xfId="0"/>
    <xf numFmtId="0" fontId="30" fillId="2" borderId="0" xfId="0" applyFont="1" applyFill="1"/>
    <xf numFmtId="0" fontId="0" fillId="2" borderId="0" xfId="0" applyFill="1" applyAlignment="1">
      <alignment vertical="top" wrapText="1"/>
    </xf>
    <xf numFmtId="0" fontId="36" fillId="0" borderId="0" xfId="1" applyFont="1" applyFill="1"/>
    <xf numFmtId="0" fontId="18" fillId="0" borderId="0" xfId="1" applyFont="1" applyFill="1" applyBorder="1" applyAlignment="1"/>
    <xf numFmtId="0" fontId="36" fillId="0" borderId="0" xfId="1" applyFont="1" applyFill="1" applyBorder="1"/>
    <xf numFmtId="0" fontId="39" fillId="0" borderId="0" xfId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wrapText="1"/>
    </xf>
    <xf numFmtId="0" fontId="40" fillId="0" borderId="40" xfId="1" applyFont="1" applyFill="1" applyBorder="1" applyAlignment="1">
      <alignment horizontal="center" vertical="center" wrapText="1"/>
    </xf>
    <xf numFmtId="0" fontId="41" fillId="0" borderId="11" xfId="1" applyFont="1" applyFill="1" applyBorder="1" applyAlignment="1">
      <alignment horizontal="center" vertical="center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10" xfId="1" applyFont="1" applyFill="1" applyBorder="1" applyAlignment="1">
      <alignment horizontal="left" vertical="center" wrapText="1"/>
    </xf>
    <xf numFmtId="0" fontId="44" fillId="0" borderId="9" xfId="1" applyFont="1" applyFill="1" applyBorder="1" applyAlignment="1">
      <alignment horizontal="left" vertical="center" wrapText="1"/>
    </xf>
    <xf numFmtId="0" fontId="42" fillId="0" borderId="9" xfId="1" applyFont="1" applyFill="1" applyBorder="1" applyAlignment="1">
      <alignment horizontal="left" vertical="center" wrapText="1"/>
    </xf>
    <xf numFmtId="0" fontId="36" fillId="0" borderId="9" xfId="1" applyFont="1" applyFill="1" applyBorder="1" applyAlignment="1">
      <alignment wrapText="1"/>
    </xf>
    <xf numFmtId="0" fontId="42" fillId="0" borderId="10" xfId="1" applyFont="1" applyFill="1" applyBorder="1" applyAlignment="1">
      <alignment horizontal="left" vertical="center" wrapText="1"/>
    </xf>
    <xf numFmtId="0" fontId="40" fillId="0" borderId="9" xfId="1" applyFont="1" applyFill="1" applyBorder="1" applyAlignment="1">
      <alignment horizontal="left" vertical="center" wrapText="1"/>
    </xf>
    <xf numFmtId="0" fontId="29" fillId="0" borderId="10" xfId="1" applyFont="1" applyFill="1" applyBorder="1" applyAlignment="1">
      <alignment horizontal="left" vertical="center" wrapText="1"/>
    </xf>
    <xf numFmtId="0" fontId="47" fillId="0" borderId="9" xfId="1" applyFont="1" applyBorder="1"/>
    <xf numFmtId="0" fontId="44" fillId="0" borderId="10" xfId="1" applyFont="1" applyFill="1" applyBorder="1" applyAlignment="1">
      <alignment horizontal="left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29" fillId="0" borderId="12" xfId="1" applyFont="1" applyFill="1" applyBorder="1" applyAlignment="1">
      <alignment horizontal="center" vertical="center" wrapText="1"/>
    </xf>
    <xf numFmtId="0" fontId="40" fillId="0" borderId="9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/>
    </xf>
    <xf numFmtId="0" fontId="36" fillId="0" borderId="0" xfId="1" applyFont="1" applyFill="1" applyAlignment="1">
      <alignment horizontal="left" wrapText="1"/>
    </xf>
    <xf numFmtId="0" fontId="41" fillId="0" borderId="39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wrapText="1"/>
    </xf>
    <xf numFmtId="0" fontId="41" fillId="0" borderId="10" xfId="1" applyFont="1" applyFill="1" applyBorder="1" applyAlignment="1">
      <alignment vertical="center" wrapText="1"/>
    </xf>
    <xf numFmtId="0" fontId="56" fillId="0" borderId="0" xfId="1" applyFont="1" applyFill="1" applyAlignment="1">
      <alignment wrapText="1"/>
    </xf>
    <xf numFmtId="0" fontId="41" fillId="0" borderId="39" xfId="1" applyFont="1" applyFill="1" applyBorder="1" applyAlignment="1">
      <alignment vertical="center" wrapText="1"/>
    </xf>
    <xf numFmtId="0" fontId="41" fillId="0" borderId="9" xfId="1" applyFont="1" applyFill="1" applyBorder="1" applyAlignment="1">
      <alignment vertical="center" wrapText="1"/>
    </xf>
    <xf numFmtId="0" fontId="0" fillId="2" borderId="38" xfId="0" applyFill="1" applyBorder="1" applyProtection="1">
      <protection locked="0"/>
    </xf>
    <xf numFmtId="0" fontId="59" fillId="0" borderId="0" xfId="1" applyFont="1" applyFill="1" applyBorder="1" applyAlignment="1">
      <alignment horizontal="left" vertical="center"/>
    </xf>
    <xf numFmtId="0" fontId="59" fillId="0" borderId="39" xfId="1" applyFont="1" applyFill="1" applyBorder="1" applyAlignment="1">
      <alignment horizontal="left" vertical="center"/>
    </xf>
    <xf numFmtId="0" fontId="60" fillId="0" borderId="0" xfId="1" applyFont="1" applyFill="1" applyBorder="1"/>
    <xf numFmtId="0" fontId="59" fillId="0" borderId="0" xfId="1" applyFont="1" applyFill="1" applyBorder="1" applyAlignment="1">
      <alignment horizontal="right" vertical="center"/>
    </xf>
    <xf numFmtId="0" fontId="35" fillId="6" borderId="0" xfId="9" applyFont="1" applyFill="1" applyBorder="1" applyAlignment="1">
      <alignment vertical="center" wrapText="1"/>
    </xf>
    <xf numFmtId="0" fontId="62" fillId="6" borderId="0" xfId="9" applyFont="1" applyFill="1" applyBorder="1" applyAlignment="1">
      <alignment vertical="center" wrapText="1"/>
    </xf>
    <xf numFmtId="0" fontId="34" fillId="0" borderId="0" xfId="9"/>
    <xf numFmtId="0" fontId="63" fillId="6" borderId="0" xfId="9" applyFont="1" applyFill="1" applyBorder="1" applyAlignment="1">
      <alignment vertical="center" wrapText="1"/>
    </xf>
    <xf numFmtId="0" fontId="64" fillId="0" borderId="0" xfId="9" applyFont="1" applyAlignment="1">
      <alignment vertical="center" wrapText="1"/>
    </xf>
    <xf numFmtId="0" fontId="46" fillId="0" borderId="0" xfId="9" applyFont="1" applyFill="1" applyBorder="1" applyAlignment="1"/>
    <xf numFmtId="0" fontId="37" fillId="0" borderId="0" xfId="9" applyFont="1" applyFill="1" applyBorder="1" applyAlignment="1"/>
    <xf numFmtId="3" fontId="16" fillId="0" borderId="64" xfId="9" applyNumberFormat="1" applyFont="1" applyBorder="1" applyAlignment="1">
      <alignment horizontal="center" vertical="center"/>
    </xf>
    <xf numFmtId="0" fontId="65" fillId="0" borderId="19" xfId="9" applyFont="1" applyBorder="1" applyAlignment="1">
      <alignment horizontal="center" vertical="center"/>
    </xf>
    <xf numFmtId="3" fontId="16" fillId="0" borderId="65" xfId="9" applyNumberFormat="1" applyFont="1" applyBorder="1" applyAlignment="1">
      <alignment horizontal="center" vertical="center"/>
    </xf>
    <xf numFmtId="0" fontId="34" fillId="0" borderId="0" xfId="9" applyAlignment="1">
      <alignment horizontal="center" vertical="center"/>
    </xf>
    <xf numFmtId="0" fontId="65" fillId="0" borderId="21" xfId="9" applyFont="1" applyBorder="1" applyAlignment="1">
      <alignment horizontal="center" vertical="center"/>
    </xf>
    <xf numFmtId="3" fontId="16" fillId="0" borderId="66" xfId="9" applyNumberFormat="1" applyFont="1" applyBorder="1" applyAlignment="1">
      <alignment horizontal="center" vertical="center"/>
    </xf>
    <xf numFmtId="3" fontId="16" fillId="0" borderId="67" xfId="9" applyNumberFormat="1" applyFont="1" applyBorder="1" applyAlignment="1">
      <alignment horizontal="center" vertical="center"/>
    </xf>
    <xf numFmtId="3" fontId="16" fillId="0" borderId="68" xfId="9" applyNumberFormat="1" applyFont="1" applyBorder="1" applyAlignment="1">
      <alignment horizontal="center" vertical="center"/>
    </xf>
    <xf numFmtId="0" fontId="65" fillId="0" borderId="0" xfId="9" applyFont="1" applyBorder="1" applyAlignment="1">
      <alignment horizontal="left" wrapText="1"/>
    </xf>
    <xf numFmtId="0" fontId="65" fillId="0" borderId="0" xfId="9" applyFont="1" applyBorder="1" applyAlignment="1">
      <alignment horizontal="center" vertical="center"/>
    </xf>
    <xf numFmtId="0" fontId="65" fillId="0" borderId="0" xfId="9" applyFont="1" applyBorder="1" applyAlignment="1">
      <alignment horizontal="center" wrapText="1"/>
    </xf>
    <xf numFmtId="0" fontId="16" fillId="0" borderId="0" xfId="9" applyFont="1" applyBorder="1" applyAlignment="1">
      <alignment horizontal="center" vertical="center"/>
    </xf>
    <xf numFmtId="0" fontId="16" fillId="0" borderId="0" xfId="9" applyFont="1" applyFill="1" applyBorder="1" applyAlignment="1"/>
    <xf numFmtId="0" fontId="65" fillId="0" borderId="9" xfId="9" applyFont="1" applyBorder="1" applyAlignment="1">
      <alignment horizontal="center"/>
    </xf>
    <xf numFmtId="0" fontId="34" fillId="0" borderId="0" xfId="9" applyAlignment="1">
      <alignment horizontal="left"/>
    </xf>
    <xf numFmtId="0" fontId="34" fillId="3" borderId="0" xfId="9" applyFill="1"/>
    <xf numFmtId="0" fontId="16" fillId="5" borderId="60" xfId="9" applyFont="1" applyFill="1" applyBorder="1" applyAlignment="1">
      <alignment horizontal="center" vertical="center" wrapText="1"/>
    </xf>
    <xf numFmtId="0" fontId="16" fillId="5" borderId="63" xfId="9" applyFont="1" applyFill="1" applyBorder="1" applyAlignment="1">
      <alignment horizontal="center" vertical="center" wrapText="1"/>
    </xf>
    <xf numFmtId="0" fontId="14" fillId="0" borderId="0" xfId="9" applyFont="1" applyAlignment="1">
      <alignment horizontal="center"/>
    </xf>
    <xf numFmtId="0" fontId="34" fillId="0" borderId="0" xfId="9" applyFont="1"/>
    <xf numFmtId="0" fontId="66" fillId="0" borderId="0" xfId="9" applyFont="1" applyAlignment="1">
      <alignment vertical="center" wrapText="1"/>
    </xf>
    <xf numFmtId="0" fontId="16" fillId="5" borderId="9" xfId="9" applyFont="1" applyFill="1" applyBorder="1" applyAlignment="1">
      <alignment horizontal="center" vertical="center"/>
    </xf>
    <xf numFmtId="0" fontId="14" fillId="0" borderId="0" xfId="9" applyFont="1"/>
    <xf numFmtId="0" fontId="55" fillId="0" borderId="0" xfId="9" applyFont="1" applyAlignment="1">
      <alignment vertical="center" wrapText="1"/>
    </xf>
    <xf numFmtId="0" fontId="16" fillId="5" borderId="19" xfId="9" applyFont="1" applyFill="1" applyBorder="1" applyAlignment="1">
      <alignment horizontal="center" vertical="center"/>
    </xf>
    <xf numFmtId="0" fontId="16" fillId="5" borderId="45" xfId="9" applyFont="1" applyFill="1" applyBorder="1" applyAlignment="1">
      <alignment horizontal="center" vertical="center" wrapText="1"/>
    </xf>
    <xf numFmtId="3" fontId="16" fillId="0" borderId="45" xfId="9" applyNumberFormat="1" applyFont="1" applyBorder="1" applyAlignment="1">
      <alignment horizontal="center" vertical="center"/>
    </xf>
    <xf numFmtId="0" fontId="65" fillId="0" borderId="22" xfId="9" applyFont="1" applyBorder="1" applyAlignment="1">
      <alignment horizontal="center"/>
    </xf>
    <xf numFmtId="3" fontId="16" fillId="0" borderId="47" xfId="9" applyNumberFormat="1" applyFont="1" applyBorder="1" applyAlignment="1">
      <alignment horizontal="center" vertical="center"/>
    </xf>
    <xf numFmtId="0" fontId="16" fillId="5" borderId="70" xfId="9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left" vertical="center" wrapText="1"/>
    </xf>
    <xf numFmtId="0" fontId="36" fillId="0" borderId="9" xfId="1" applyFont="1" applyFill="1" applyBorder="1" applyAlignment="1">
      <alignment horizontal="left" wrapText="1"/>
    </xf>
    <xf numFmtId="0" fontId="41" fillId="0" borderId="11" xfId="1" applyFont="1" applyFill="1" applyBorder="1" applyAlignment="1">
      <alignment vertical="center" wrapText="1"/>
    </xf>
    <xf numFmtId="0" fontId="0" fillId="0" borderId="0" xfId="0"/>
    <xf numFmtId="0" fontId="5" fillId="2" borderId="0" xfId="0" applyFont="1" applyFill="1" applyAlignment="1">
      <alignment horizontal="center"/>
    </xf>
    <xf numFmtId="0" fontId="7" fillId="4" borderId="0" xfId="0" applyFont="1" applyFill="1" applyAlignment="1"/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7" borderId="3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18" fillId="2" borderId="0" xfId="0" applyFont="1" applyFill="1" applyBorder="1" applyAlignment="1"/>
    <xf numFmtId="0" fontId="31" fillId="2" borderId="0" xfId="0" applyFont="1" applyFill="1" applyAlignment="1">
      <alignment horizontal="center"/>
    </xf>
    <xf numFmtId="0" fontId="31" fillId="2" borderId="39" xfId="0" applyFont="1" applyFill="1" applyBorder="1" applyAlignment="1">
      <alignment horizontal="center"/>
    </xf>
    <xf numFmtId="0" fontId="0" fillId="0" borderId="0" xfId="0"/>
    <xf numFmtId="9" fontId="0" fillId="8" borderId="1" xfId="0" applyNumberFormat="1" applyFill="1" applyBorder="1"/>
    <xf numFmtId="0" fontId="70" fillId="2" borderId="0" xfId="0" applyFont="1" applyFill="1"/>
    <xf numFmtId="0" fontId="7" fillId="4" borderId="0" xfId="0" applyFont="1" applyFill="1" applyAlignment="1"/>
    <xf numFmtId="0" fontId="63" fillId="0" borderId="0" xfId="0" applyFont="1"/>
    <xf numFmtId="0" fontId="0" fillId="0" borderId="0" xfId="0" applyBorder="1" applyProtection="1">
      <protection locked="0"/>
    </xf>
    <xf numFmtId="0" fontId="5" fillId="2" borderId="0" xfId="0" applyFont="1" applyFill="1" applyAlignment="1">
      <alignment horizontal="center"/>
    </xf>
    <xf numFmtId="0" fontId="7" fillId="4" borderId="0" xfId="0" applyFont="1" applyFill="1" applyAlignment="1"/>
    <xf numFmtId="0" fontId="0" fillId="0" borderId="0" xfId="0"/>
    <xf numFmtId="0" fontId="40" fillId="0" borderId="10" xfId="1" applyFont="1" applyFill="1" applyBorder="1" applyAlignment="1">
      <alignment vertical="center" wrapText="1"/>
    </xf>
    <xf numFmtId="0" fontId="37" fillId="0" borderId="10" xfId="1" applyFont="1" applyFill="1" applyBorder="1" applyAlignment="1">
      <alignment vertical="center" wrapText="1"/>
    </xf>
    <xf numFmtId="0" fontId="37" fillId="0" borderId="11" xfId="1" applyFont="1" applyFill="1" applyBorder="1" applyAlignment="1">
      <alignment vertical="center" wrapText="1"/>
    </xf>
    <xf numFmtId="0" fontId="37" fillId="0" borderId="10" xfId="1" applyFont="1" applyFill="1" applyBorder="1" applyAlignment="1">
      <alignment vertical="center"/>
    </xf>
    <xf numFmtId="0" fontId="37" fillId="0" borderId="11" xfId="1" applyFont="1" applyFill="1" applyBorder="1" applyAlignment="1">
      <alignment vertical="center"/>
    </xf>
    <xf numFmtId="0" fontId="0" fillId="0" borderId="0" xfId="0"/>
    <xf numFmtId="0" fontId="1" fillId="2" borderId="0" xfId="0" applyFont="1" applyFill="1"/>
    <xf numFmtId="0" fontId="41" fillId="0" borderId="34" xfId="1" applyFont="1" applyFill="1" applyBorder="1" applyAlignment="1">
      <alignment horizontal="left" vertical="center" wrapText="1"/>
    </xf>
    <xf numFmtId="0" fontId="36" fillId="0" borderId="0" xfId="1" applyFont="1" applyFill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center" wrapText="1"/>
    </xf>
    <xf numFmtId="9" fontId="0" fillId="8" borderId="1" xfId="0" applyNumberFormat="1" applyFont="1" applyFill="1" applyBorder="1" applyAlignment="1">
      <alignment horizontal="center" vertical="center"/>
    </xf>
    <xf numFmtId="0" fontId="41" fillId="0" borderId="41" xfId="1" applyFont="1" applyFill="1" applyBorder="1" applyAlignment="1">
      <alignment horizontal="left" vertical="center" wrapText="1"/>
    </xf>
    <xf numFmtId="0" fontId="41" fillId="0" borderId="41" xfId="1" applyFont="1" applyFill="1" applyBorder="1" applyAlignment="1">
      <alignment horizontal="center" vertical="center" wrapText="1"/>
    </xf>
    <xf numFmtId="0" fontId="42" fillId="0" borderId="28" xfId="1" applyFont="1" applyFill="1" applyBorder="1" applyAlignment="1">
      <alignment horizontal="left" vertical="center" wrapText="1"/>
    </xf>
    <xf numFmtId="0" fontId="43" fillId="0" borderId="9" xfId="1" applyFont="1" applyFill="1" applyBorder="1" applyAlignment="1">
      <alignment horizontal="left" vertical="center" wrapText="1"/>
    </xf>
    <xf numFmtId="0" fontId="42" fillId="0" borderId="9" xfId="1" applyFont="1" applyFill="1" applyBorder="1" applyAlignment="1">
      <alignment horizontal="center" vertical="center" wrapText="1"/>
    </xf>
    <xf numFmtId="3" fontId="28" fillId="2" borderId="38" xfId="0" applyNumberFormat="1" applyFont="1" applyFill="1" applyBorder="1" applyProtection="1">
      <protection locked="0"/>
    </xf>
    <xf numFmtId="3" fontId="46" fillId="0" borderId="11" xfId="1" applyNumberFormat="1" applyFont="1" applyFill="1" applyBorder="1" applyAlignment="1">
      <alignment vertical="center"/>
    </xf>
    <xf numFmtId="3" fontId="46" fillId="0" borderId="11" xfId="1" applyNumberFormat="1" applyFont="1" applyFill="1" applyBorder="1" applyAlignment="1">
      <alignment horizontal="center" vertical="center" wrapText="1"/>
    </xf>
    <xf numFmtId="9" fontId="46" fillId="0" borderId="10" xfId="153" quotePrefix="1" applyFont="1" applyFill="1" applyBorder="1" applyAlignment="1">
      <alignment horizontal="center" vertical="center" wrapText="1"/>
    </xf>
    <xf numFmtId="3" fontId="46" fillId="0" borderId="11" xfId="1" applyNumberFormat="1" applyFont="1" applyFill="1" applyBorder="1" applyAlignment="1">
      <alignment vertical="center" wrapText="1"/>
    </xf>
    <xf numFmtId="9" fontId="46" fillId="0" borderId="10" xfId="153" applyFont="1" applyFill="1" applyBorder="1" applyAlignment="1">
      <alignment horizontal="center" vertical="center" wrapText="1"/>
    </xf>
    <xf numFmtId="9" fontId="46" fillId="0" borderId="30" xfId="153" applyFont="1" applyFill="1" applyBorder="1" applyAlignment="1">
      <alignment horizontal="center" vertical="center" wrapText="1"/>
    </xf>
    <xf numFmtId="3" fontId="46" fillId="0" borderId="30" xfId="1" applyNumberFormat="1" applyFont="1" applyFill="1" applyBorder="1" applyAlignment="1">
      <alignment horizontal="center" vertical="center" wrapText="1"/>
    </xf>
    <xf numFmtId="3" fontId="46" fillId="0" borderId="10" xfId="1" applyNumberFormat="1" applyFont="1" applyFill="1" applyBorder="1" applyAlignment="1">
      <alignment horizontal="center" vertical="center" wrapText="1"/>
    </xf>
    <xf numFmtId="0" fontId="0" fillId="2" borderId="0" xfId="0" applyFill="1"/>
    <xf numFmtId="3" fontId="39" fillId="0" borderId="30" xfId="1" applyNumberFormat="1" applyFont="1" applyFill="1" applyBorder="1" applyAlignment="1">
      <alignment horizontal="center" vertical="center" wrapText="1"/>
    </xf>
    <xf numFmtId="9" fontId="39" fillId="0" borderId="10" xfId="153" applyFont="1" applyFill="1" applyBorder="1" applyAlignment="1">
      <alignment horizontal="center" vertical="center" wrapText="1"/>
    </xf>
    <xf numFmtId="9" fontId="39" fillId="0" borderId="10" xfId="153" quotePrefix="1" applyFont="1" applyFill="1" applyBorder="1" applyAlignment="1">
      <alignment horizontal="center" vertical="center" wrapText="1"/>
    </xf>
    <xf numFmtId="3" fontId="28" fillId="0" borderId="38" xfId="0" applyNumberFormat="1" applyFont="1" applyBorder="1" applyProtection="1">
      <protection locked="0"/>
    </xf>
    <xf numFmtId="3" fontId="28" fillId="2" borderId="38" xfId="0" applyNumberFormat="1" applyFont="1" applyFill="1" applyBorder="1" applyProtection="1">
      <protection locked="0"/>
    </xf>
    <xf numFmtId="3" fontId="28" fillId="3" borderId="38" xfId="0" applyNumberFormat="1" applyFont="1" applyFill="1" applyBorder="1" applyProtection="1">
      <protection locked="0"/>
    </xf>
    <xf numFmtId="3" fontId="28" fillId="0" borderId="38" xfId="0" applyNumberFormat="1" applyFont="1" applyBorder="1" applyProtection="1">
      <protection locked="0"/>
    </xf>
    <xf numFmtId="3" fontId="28" fillId="2" borderId="38" xfId="0" applyNumberFormat="1" applyFont="1" applyFill="1" applyBorder="1" applyProtection="1">
      <protection locked="0"/>
    </xf>
    <xf numFmtId="3" fontId="28" fillId="3" borderId="38" xfId="0" applyNumberFormat="1" applyFont="1" applyFill="1" applyBorder="1" applyProtection="1">
      <protection locked="0"/>
    </xf>
    <xf numFmtId="3" fontId="28" fillId="3" borderId="9" xfId="0" applyNumberFormat="1" applyFont="1" applyFill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9" xfId="0" applyNumberFormat="1" applyFont="1" applyFill="1" applyBorder="1" applyProtection="1">
      <protection locked="0"/>
    </xf>
    <xf numFmtId="3" fontId="28" fillId="3" borderId="9" xfId="0" applyNumberFormat="1" applyFont="1" applyFill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9" xfId="0" applyNumberFormat="1" applyFont="1" applyFill="1" applyBorder="1" applyProtection="1">
      <protection locked="0"/>
    </xf>
    <xf numFmtId="3" fontId="28" fillId="0" borderId="38" xfId="0" applyNumberFormat="1" applyFont="1" applyBorder="1" applyProtection="1">
      <protection locked="0"/>
    </xf>
    <xf numFmtId="3" fontId="28" fillId="2" borderId="38" xfId="0" applyNumberFormat="1" applyFont="1" applyFill="1" applyBorder="1" applyProtection="1">
      <protection locked="0"/>
    </xf>
    <xf numFmtId="3" fontId="28" fillId="3" borderId="38" xfId="0" applyNumberFormat="1" applyFont="1" applyFill="1" applyBorder="1" applyProtection="1">
      <protection locked="0"/>
    </xf>
    <xf numFmtId="3" fontId="28" fillId="0" borderId="38" xfId="0" applyNumberFormat="1" applyFont="1" applyBorder="1" applyProtection="1">
      <protection locked="0"/>
    </xf>
    <xf numFmtId="3" fontId="28" fillId="2" borderId="38" xfId="0" applyNumberFormat="1" applyFont="1" applyFill="1" applyBorder="1" applyProtection="1">
      <protection locked="0"/>
    </xf>
    <xf numFmtId="3" fontId="28" fillId="3" borderId="38" xfId="0" applyNumberFormat="1" applyFont="1" applyFill="1" applyBorder="1" applyProtection="1">
      <protection locked="0"/>
    </xf>
    <xf numFmtId="3" fontId="28" fillId="3" borderId="9" xfId="0" applyNumberFormat="1" applyFont="1" applyFill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9" xfId="0" applyNumberFormat="1" applyFont="1" applyFill="1" applyBorder="1" applyProtection="1">
      <protection locked="0"/>
    </xf>
    <xf numFmtId="3" fontId="28" fillId="3" borderId="9" xfId="0" applyNumberFormat="1" applyFont="1" applyFill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9" xfId="0" applyNumberFormat="1" applyFont="1" applyFill="1" applyBorder="1" applyProtection="1">
      <protection locked="0"/>
    </xf>
    <xf numFmtId="0" fontId="28" fillId="0" borderId="0" xfId="0" applyFont="1" applyAlignment="1">
      <alignment horizontal="center"/>
    </xf>
    <xf numFmtId="3" fontId="39" fillId="0" borderId="10" xfId="1" applyNumberFormat="1" applyFont="1" applyFill="1" applyBorder="1" applyAlignment="1">
      <alignment horizontal="center" vertical="center" wrapText="1"/>
    </xf>
    <xf numFmtId="9" fontId="39" fillId="0" borderId="30" xfId="153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0" borderId="0" xfId="0"/>
    <xf numFmtId="3" fontId="28" fillId="2" borderId="38" xfId="0" applyNumberFormat="1" applyFont="1" applyFill="1" applyBorder="1" applyProtection="1">
      <protection locked="0" hidden="1"/>
    </xf>
    <xf numFmtId="3" fontId="28" fillId="3" borderId="38" xfId="0" applyNumberFormat="1" applyFont="1" applyFill="1" applyBorder="1" applyProtection="1">
      <protection locked="0" hidden="1"/>
    </xf>
    <xf numFmtId="0" fontId="19" fillId="2" borderId="0" xfId="0" applyFont="1" applyFill="1" applyAlignment="1"/>
    <xf numFmtId="0" fontId="73" fillId="2" borderId="0" xfId="0" applyFont="1" applyFill="1"/>
    <xf numFmtId="3" fontId="28" fillId="2" borderId="0" xfId="0" applyNumberFormat="1" applyFont="1" applyFill="1" applyBorder="1" applyProtection="1">
      <protection locked="0" hidden="1"/>
    </xf>
    <xf numFmtId="0" fontId="25" fillId="5" borderId="72" xfId="0" applyFont="1" applyFill="1" applyBorder="1"/>
    <xf numFmtId="0" fontId="63" fillId="2" borderId="0" xfId="0" applyFont="1" applyFill="1"/>
    <xf numFmtId="0" fontId="1" fillId="8" borderId="9" xfId="0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9" fontId="1" fillId="8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protection locked="0"/>
    </xf>
    <xf numFmtId="0" fontId="69" fillId="2" borderId="0" xfId="0" applyFont="1" applyFill="1" applyProtection="1">
      <protection locked="0"/>
    </xf>
    <xf numFmtId="0" fontId="5" fillId="2" borderId="0" xfId="0" applyFont="1" applyFill="1" applyAlignment="1">
      <alignment horizontal="center"/>
    </xf>
    <xf numFmtId="0" fontId="74" fillId="0" borderId="9" xfId="1" applyFont="1" applyFill="1" applyBorder="1" applyAlignment="1">
      <alignment horizontal="center" vertical="center" wrapText="1"/>
    </xf>
    <xf numFmtId="0" fontId="74" fillId="0" borderId="12" xfId="1" applyFont="1" applyFill="1" applyBorder="1" applyAlignment="1">
      <alignment horizontal="center" vertical="center" wrapText="1"/>
    </xf>
    <xf numFmtId="0" fontId="74" fillId="0" borderId="10" xfId="1" applyFont="1" applyFill="1" applyBorder="1" applyAlignment="1">
      <alignment horizontal="left" vertical="center" wrapText="1"/>
    </xf>
    <xf numFmtId="3" fontId="76" fillId="0" borderId="30" xfId="1" applyNumberFormat="1" applyFont="1" applyFill="1" applyBorder="1" applyAlignment="1">
      <alignment horizontal="center" vertical="center" wrapText="1"/>
    </xf>
    <xf numFmtId="3" fontId="46" fillId="0" borderId="9" xfId="1" applyNumberFormat="1" applyFont="1" applyFill="1" applyBorder="1" applyAlignment="1">
      <alignment horizontal="center" vertical="center" wrapText="1"/>
    </xf>
    <xf numFmtId="0" fontId="36" fillId="0" borderId="9" xfId="1" applyFont="1" applyFill="1" applyBorder="1" applyAlignment="1">
      <alignment horizontal="center" wrapText="1"/>
    </xf>
    <xf numFmtId="0" fontId="44" fillId="0" borderId="9" xfId="1" applyFont="1" applyFill="1" applyBorder="1" applyAlignment="1">
      <alignment horizontal="center" vertical="center" wrapText="1"/>
    </xf>
    <xf numFmtId="0" fontId="48" fillId="0" borderId="9" xfId="1" applyFont="1" applyFill="1" applyBorder="1" applyAlignment="1">
      <alignment horizontal="center" vertical="center" wrapText="1"/>
    </xf>
    <xf numFmtId="0" fontId="42" fillId="0" borderId="30" xfId="1" applyFont="1" applyFill="1" applyBorder="1" applyAlignment="1">
      <alignment horizontal="center" vertical="center" wrapText="1"/>
    </xf>
    <xf numFmtId="0" fontId="36" fillId="0" borderId="9" xfId="1" applyFont="1" applyFill="1" applyBorder="1" applyAlignment="1">
      <alignment horizontal="center" vertical="center" wrapText="1"/>
    </xf>
    <xf numFmtId="0" fontId="41" fillId="0" borderId="30" xfId="1" applyFont="1" applyFill="1" applyBorder="1" applyAlignment="1">
      <alignment horizontal="center" vertical="center" wrapText="1"/>
    </xf>
    <xf numFmtId="0" fontId="77" fillId="0" borderId="0" xfId="1" applyFont="1" applyFill="1"/>
    <xf numFmtId="0" fontId="58" fillId="0" borderId="0" xfId="1" applyFont="1" applyFill="1" applyBorder="1" applyAlignment="1">
      <alignment horizontal="right"/>
    </xf>
    <xf numFmtId="0" fontId="58" fillId="2" borderId="0" xfId="0" applyFont="1" applyFill="1" applyAlignment="1"/>
    <xf numFmtId="0" fontId="64" fillId="0" borderId="9" xfId="1" applyFont="1" applyFill="1" applyBorder="1" applyAlignment="1">
      <alignment horizontal="center" vertical="center" wrapText="1"/>
    </xf>
    <xf numFmtId="0" fontId="78" fillId="0" borderId="9" xfId="1" applyFont="1" applyFill="1" applyBorder="1" applyAlignment="1">
      <alignment horizontal="left" vertical="center" wrapText="1"/>
    </xf>
    <xf numFmtId="0" fontId="78" fillId="0" borderId="30" xfId="1" applyFont="1" applyFill="1" applyBorder="1" applyAlignment="1">
      <alignment horizontal="center" vertical="center" wrapText="1"/>
    </xf>
    <xf numFmtId="0" fontId="0" fillId="0" borderId="0" xfId="0"/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38" fillId="2" borderId="0" xfId="2" applyFill="1" applyAlignment="1" applyProtection="1">
      <alignment horizontal="left"/>
      <protection locked="0"/>
    </xf>
    <xf numFmtId="0" fontId="38" fillId="0" borderId="0" xfId="2" applyAlignment="1" applyProtection="1">
      <protection locked="0"/>
    </xf>
    <xf numFmtId="0" fontId="20" fillId="3" borderId="0" xfId="0" applyFont="1" applyFill="1" applyAlignment="1" applyProtection="1">
      <alignment horizontal="center"/>
      <protection locked="0"/>
    </xf>
    <xf numFmtId="0" fontId="38" fillId="2" borderId="0" xfId="2" applyFill="1" applyAlignment="1" applyProtection="1">
      <protection locked="0"/>
    </xf>
    <xf numFmtId="0" fontId="19" fillId="2" borderId="0" xfId="0" applyFont="1" applyFill="1" applyAlignment="1">
      <alignment horizontal="left"/>
    </xf>
    <xf numFmtId="0" fontId="19" fillId="2" borderId="33" xfId="0" applyFont="1" applyFill="1" applyBorder="1" applyAlignment="1">
      <alignment horizontal="left"/>
    </xf>
    <xf numFmtId="16" fontId="38" fillId="2" borderId="0" xfId="2" applyNumberFormat="1" applyFill="1" applyAlignment="1" applyProtection="1">
      <alignment horizontal="left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9" fillId="2" borderId="33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7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8" fillId="0" borderId="0" xfId="2" applyAlignment="1" applyProtection="1">
      <alignment horizontal="center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11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5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0" fillId="0" borderId="9" xfId="0" applyBorder="1" applyAlignment="1">
      <alignment horizontal="center" vertical="center"/>
    </xf>
    <xf numFmtId="0" fontId="38" fillId="0" borderId="0" xfId="2" applyAlignment="1" applyProtection="1">
      <alignment horizontal="left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2" borderId="9" xfId="0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2" fillId="2" borderId="0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right"/>
    </xf>
    <xf numFmtId="0" fontId="7" fillId="2" borderId="0" xfId="0" applyFont="1" applyFill="1" applyAlignment="1">
      <alignment horizontal="left" vertical="top" wrapText="1"/>
    </xf>
    <xf numFmtId="0" fontId="7" fillId="4" borderId="0" xfId="0" applyFont="1" applyFill="1" applyAlignment="1"/>
    <xf numFmtId="0" fontId="7" fillId="2" borderId="0" xfId="0" applyFont="1" applyFill="1" applyAlignment="1">
      <alignment wrapText="1"/>
    </xf>
    <xf numFmtId="0" fontId="25" fillId="2" borderId="0" xfId="0" applyFont="1" applyFill="1" applyAlignment="1">
      <alignment horizontal="center"/>
    </xf>
    <xf numFmtId="0" fontId="7" fillId="4" borderId="0" xfId="0" applyFont="1" applyFill="1" applyAlignment="1">
      <alignment horizontal="left" vertical="top" wrapText="1"/>
    </xf>
    <xf numFmtId="0" fontId="38" fillId="2" borderId="0" xfId="2" applyFill="1" applyAlignment="1" applyProtection="1">
      <alignment horizontal="center"/>
    </xf>
    <xf numFmtId="0" fontId="31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left" wrapText="1"/>
    </xf>
    <xf numFmtId="0" fontId="30" fillId="2" borderId="0" xfId="0" applyFont="1" applyFill="1" applyAlignment="1">
      <alignment horizontal="left"/>
    </xf>
    <xf numFmtId="0" fontId="7" fillId="4" borderId="0" xfId="0" applyFont="1" applyFill="1" applyAlignment="1">
      <alignment wrapText="1"/>
    </xf>
    <xf numFmtId="0" fontId="0" fillId="2" borderId="0" xfId="0" applyFill="1" applyAlignment="1">
      <alignment horizontal="center" vertical="top" wrapText="1"/>
    </xf>
    <xf numFmtId="0" fontId="0" fillId="2" borderId="71" xfId="0" applyFill="1" applyBorder="1" applyAlignment="1">
      <alignment horizontal="center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7" fillId="4" borderId="0" xfId="0" applyFont="1" applyFill="1" applyAlignment="1">
      <alignment horizontal="left" wrapText="1"/>
    </xf>
    <xf numFmtId="0" fontId="66" fillId="0" borderId="0" xfId="9" applyFont="1" applyAlignment="1">
      <alignment horizontal="left" vertical="center" wrapText="1"/>
    </xf>
    <xf numFmtId="0" fontId="46" fillId="0" borderId="0" xfId="9" applyFont="1" applyFill="1" applyBorder="1" applyAlignment="1">
      <alignment horizontal="center"/>
    </xf>
    <xf numFmtId="0" fontId="39" fillId="0" borderId="0" xfId="9" applyFont="1" applyFill="1" applyBorder="1" applyAlignment="1">
      <alignment horizontal="center"/>
    </xf>
    <xf numFmtId="0" fontId="38" fillId="0" borderId="0" xfId="2" applyFill="1" applyBorder="1" applyAlignment="1" applyProtection="1">
      <alignment horizontal="left" vertical="center"/>
    </xf>
    <xf numFmtId="0" fontId="20" fillId="6" borderId="0" xfId="9" applyFont="1" applyFill="1" applyBorder="1" applyAlignment="1">
      <alignment horizontal="center" vertical="center" wrapText="1"/>
    </xf>
    <xf numFmtId="0" fontId="63" fillId="6" borderId="0" xfId="9" applyFont="1" applyFill="1" applyBorder="1" applyAlignment="1">
      <alignment horizontal="center" vertical="center" wrapText="1"/>
    </xf>
    <xf numFmtId="0" fontId="55" fillId="3" borderId="10" xfId="9" applyFont="1" applyFill="1" applyBorder="1" applyAlignment="1">
      <alignment horizontal="center"/>
    </xf>
    <xf numFmtId="0" fontId="55" fillId="3" borderId="11" xfId="9" applyFont="1" applyFill="1" applyBorder="1" applyAlignment="1">
      <alignment horizontal="center"/>
    </xf>
    <xf numFmtId="0" fontId="55" fillId="3" borderId="12" xfId="9" applyFont="1" applyFill="1" applyBorder="1" applyAlignment="1">
      <alignment horizontal="center"/>
    </xf>
    <xf numFmtId="0" fontId="32" fillId="0" borderId="0" xfId="9" applyFont="1" applyFill="1" applyBorder="1" applyAlignment="1">
      <alignment horizontal="center"/>
    </xf>
    <xf numFmtId="0" fontId="37" fillId="3" borderId="9" xfId="9" applyFont="1" applyFill="1" applyBorder="1" applyAlignment="1">
      <alignment horizontal="center"/>
    </xf>
    <xf numFmtId="0" fontId="37" fillId="3" borderId="10" xfId="9" applyFont="1" applyFill="1" applyBorder="1" applyAlignment="1">
      <alignment horizontal="center"/>
    </xf>
    <xf numFmtId="0" fontId="37" fillId="3" borderId="11" xfId="9" applyFont="1" applyFill="1" applyBorder="1" applyAlignment="1">
      <alignment horizontal="center"/>
    </xf>
    <xf numFmtId="0" fontId="16" fillId="5" borderId="61" xfId="9" applyFont="1" applyFill="1" applyBorder="1" applyAlignment="1">
      <alignment horizontal="center" vertical="center" wrapText="1"/>
    </xf>
    <xf numFmtId="0" fontId="16" fillId="5" borderId="3" xfId="9" applyFont="1" applyFill="1" applyBorder="1" applyAlignment="1">
      <alignment horizontal="center" vertical="center" wrapText="1"/>
    </xf>
    <xf numFmtId="0" fontId="16" fillId="5" borderId="62" xfId="9" applyFont="1" applyFill="1" applyBorder="1" applyAlignment="1">
      <alignment horizontal="center" vertical="center" wrapText="1"/>
    </xf>
    <xf numFmtId="0" fontId="16" fillId="5" borderId="63" xfId="9" applyFont="1" applyFill="1" applyBorder="1" applyAlignment="1">
      <alignment horizontal="center" vertical="center" wrapText="1"/>
    </xf>
    <xf numFmtId="0" fontId="65" fillId="0" borderId="13" xfId="9" applyFont="1" applyBorder="1" applyAlignment="1">
      <alignment horizontal="center" vertical="center"/>
    </xf>
    <xf numFmtId="0" fontId="65" fillId="0" borderId="19" xfId="9" applyFont="1" applyBorder="1" applyAlignment="1">
      <alignment horizontal="center" vertical="center"/>
    </xf>
    <xf numFmtId="0" fontId="65" fillId="0" borderId="21" xfId="9" applyFont="1" applyBorder="1" applyAlignment="1">
      <alignment horizontal="center" vertical="center"/>
    </xf>
    <xf numFmtId="0" fontId="16" fillId="0" borderId="14" xfId="9" applyFont="1" applyBorder="1" applyAlignment="1">
      <alignment horizontal="left" wrapText="1"/>
    </xf>
    <xf numFmtId="0" fontId="65" fillId="0" borderId="57" xfId="9" applyFont="1" applyBorder="1" applyAlignment="1">
      <alignment horizontal="center" vertical="center"/>
    </xf>
    <xf numFmtId="0" fontId="65" fillId="0" borderId="32" xfId="9" applyFont="1" applyBorder="1" applyAlignment="1">
      <alignment horizontal="center" vertical="center"/>
    </xf>
    <xf numFmtId="0" fontId="65" fillId="0" borderId="58" xfId="9" applyFont="1" applyBorder="1" applyAlignment="1">
      <alignment horizontal="center" vertical="center"/>
    </xf>
    <xf numFmtId="0" fontId="65" fillId="0" borderId="9" xfId="9" applyFont="1" applyBorder="1" applyAlignment="1">
      <alignment horizontal="left" wrapText="1"/>
    </xf>
    <xf numFmtId="0" fontId="65" fillId="0" borderId="22" xfId="9" applyFont="1" applyBorder="1" applyAlignment="1">
      <alignment horizontal="left" wrapText="1"/>
    </xf>
    <xf numFmtId="0" fontId="65" fillId="0" borderId="60" xfId="9" applyFont="1" applyBorder="1" applyAlignment="1">
      <alignment horizontal="center" vertical="center"/>
    </xf>
    <xf numFmtId="0" fontId="65" fillId="0" borderId="61" xfId="9" applyFont="1" applyBorder="1" applyAlignment="1">
      <alignment horizontal="center" vertical="center"/>
    </xf>
    <xf numFmtId="0" fontId="65" fillId="0" borderId="69" xfId="9" applyFont="1" applyBorder="1" applyAlignment="1">
      <alignment horizontal="center" vertical="center"/>
    </xf>
    <xf numFmtId="0" fontId="65" fillId="0" borderId="48" xfId="9" applyFont="1" applyBorder="1" applyAlignment="1">
      <alignment horizontal="center" vertical="center"/>
    </xf>
    <xf numFmtId="0" fontId="65" fillId="0" borderId="52" xfId="9" applyFont="1" applyBorder="1" applyAlignment="1">
      <alignment horizontal="center" vertical="center"/>
    </xf>
    <xf numFmtId="0" fontId="16" fillId="0" borderId="15" xfId="9" applyFont="1" applyBorder="1" applyAlignment="1">
      <alignment horizontal="left" wrapText="1"/>
    </xf>
    <xf numFmtId="0" fontId="16" fillId="0" borderId="16" xfId="9" applyFont="1" applyBorder="1" applyAlignment="1">
      <alignment horizontal="left" wrapText="1"/>
    </xf>
    <xf numFmtId="0" fontId="16" fillId="0" borderId="17" xfId="9" applyFont="1" applyBorder="1" applyAlignment="1">
      <alignment horizontal="left" wrapText="1"/>
    </xf>
    <xf numFmtId="0" fontId="65" fillId="0" borderId="44" xfId="9" applyFont="1" applyBorder="1" applyAlignment="1">
      <alignment horizontal="center" vertical="center"/>
    </xf>
    <xf numFmtId="0" fontId="65" fillId="0" borderId="46" xfId="9" applyFont="1" applyBorder="1" applyAlignment="1">
      <alignment horizontal="center" vertical="center"/>
    </xf>
    <xf numFmtId="0" fontId="65" fillId="0" borderId="53" xfId="9" applyFont="1" applyBorder="1" applyAlignment="1">
      <alignment horizontal="center" vertical="center"/>
    </xf>
    <xf numFmtId="0" fontId="14" fillId="3" borderId="9" xfId="9" applyFont="1" applyFill="1" applyBorder="1" applyAlignment="1">
      <alignment horizontal="center"/>
    </xf>
    <xf numFmtId="0" fontId="14" fillId="3" borderId="10" xfId="9" applyFont="1" applyFill="1" applyBorder="1" applyAlignment="1">
      <alignment horizontal="center"/>
    </xf>
    <xf numFmtId="0" fontId="14" fillId="3" borderId="11" xfId="9" applyFont="1" applyFill="1" applyBorder="1" applyAlignment="1">
      <alignment horizontal="center"/>
    </xf>
    <xf numFmtId="0" fontId="65" fillId="0" borderId="14" xfId="9" applyFont="1" applyFill="1" applyBorder="1" applyAlignment="1">
      <alignment horizontal="center" vertical="center"/>
    </xf>
    <xf numFmtId="0" fontId="65" fillId="0" borderId="9" xfId="9" applyFont="1" applyFill="1" applyBorder="1" applyAlignment="1">
      <alignment horizontal="center" vertical="center"/>
    </xf>
    <xf numFmtId="0" fontId="65" fillId="0" borderId="22" xfId="9" applyFont="1" applyFill="1" applyBorder="1" applyAlignment="1">
      <alignment horizontal="center" vertical="center"/>
    </xf>
    <xf numFmtId="0" fontId="65" fillId="0" borderId="10" xfId="9" applyFont="1" applyBorder="1" applyAlignment="1">
      <alignment horizontal="left" wrapText="1"/>
    </xf>
    <xf numFmtId="0" fontId="65" fillId="0" borderId="11" xfId="9" applyFont="1" applyBorder="1" applyAlignment="1">
      <alignment horizontal="left" wrapText="1"/>
    </xf>
    <xf numFmtId="0" fontId="65" fillId="0" borderId="12" xfId="9" applyFont="1" applyBorder="1" applyAlignment="1">
      <alignment horizontal="left" wrapText="1"/>
    </xf>
    <xf numFmtId="0" fontId="65" fillId="0" borderId="44" xfId="9" applyFont="1" applyFill="1" applyBorder="1" applyAlignment="1">
      <alignment horizontal="center" vertical="center"/>
    </xf>
    <xf numFmtId="0" fontId="65" fillId="0" borderId="46" xfId="9" applyFont="1" applyFill="1" applyBorder="1" applyAlignment="1">
      <alignment horizontal="center" vertical="center"/>
    </xf>
    <xf numFmtId="0" fontId="65" fillId="0" borderId="53" xfId="9" applyFont="1" applyFill="1" applyBorder="1" applyAlignment="1">
      <alignment horizontal="center" vertical="center"/>
    </xf>
    <xf numFmtId="0" fontId="65" fillId="0" borderId="9" xfId="9" applyFont="1" applyFill="1" applyBorder="1" applyAlignment="1">
      <alignment horizontal="left" wrapText="1"/>
    </xf>
    <xf numFmtId="0" fontId="65" fillId="0" borderId="22" xfId="9" applyFont="1" applyFill="1" applyBorder="1" applyAlignment="1">
      <alignment horizontal="left" wrapText="1"/>
    </xf>
    <xf numFmtId="0" fontId="64" fillId="0" borderId="0" xfId="9" applyFont="1" applyAlignment="1">
      <alignment horizontal="right"/>
    </xf>
    <xf numFmtId="0" fontId="38" fillId="2" borderId="0" xfId="2" applyFill="1" applyAlignment="1" applyProtection="1">
      <alignment horizontal="left"/>
    </xf>
    <xf numFmtId="0" fontId="16" fillId="5" borderId="9" xfId="9" applyFont="1" applyFill="1" applyBorder="1" applyAlignment="1">
      <alignment horizontal="center" vertical="center"/>
    </xf>
    <xf numFmtId="0" fontId="61" fillId="0" borderId="0" xfId="9" applyFont="1" applyAlignment="1">
      <alignment horizontal="right"/>
    </xf>
    <xf numFmtId="0" fontId="67" fillId="0" borderId="0" xfId="9" applyFont="1" applyAlignment="1">
      <alignment horizontal="center" vertical="center" wrapText="1"/>
    </xf>
    <xf numFmtId="0" fontId="14" fillId="3" borderId="13" xfId="9" applyFont="1" applyFill="1" applyBorder="1" applyAlignment="1">
      <alignment horizontal="center" vertical="center" wrapText="1"/>
    </xf>
    <xf numFmtId="0" fontId="14" fillId="3" borderId="14" xfId="9" applyFont="1" applyFill="1" applyBorder="1" applyAlignment="1">
      <alignment horizontal="center" vertical="center" wrapText="1"/>
    </xf>
    <xf numFmtId="0" fontId="14" fillId="3" borderId="42" xfId="9" applyFont="1" applyFill="1" applyBorder="1" applyAlignment="1">
      <alignment horizontal="center" vertical="center" wrapText="1"/>
    </xf>
    <xf numFmtId="0" fontId="42" fillId="0" borderId="41" xfId="1" applyFont="1" applyFill="1" applyBorder="1" applyAlignment="1">
      <alignment horizontal="left" vertical="center" wrapText="1"/>
    </xf>
    <xf numFmtId="0" fontId="42" fillId="0" borderId="40" xfId="1" applyFont="1" applyFill="1" applyBorder="1" applyAlignment="1">
      <alignment horizontal="left" vertical="center" wrapText="1"/>
    </xf>
    <xf numFmtId="0" fontId="41" fillId="0" borderId="41" xfId="1" applyFont="1" applyFill="1" applyBorder="1" applyAlignment="1">
      <alignment horizontal="left" vertical="center" wrapText="1"/>
    </xf>
    <xf numFmtId="0" fontId="41" fillId="0" borderId="40" xfId="1" applyFont="1" applyFill="1" applyBorder="1" applyAlignment="1">
      <alignment horizontal="left" vertical="center" wrapText="1"/>
    </xf>
    <xf numFmtId="0" fontId="48" fillId="0" borderId="41" xfId="1" applyFont="1" applyFill="1" applyBorder="1" applyAlignment="1">
      <alignment horizontal="left" vertical="center" wrapText="1"/>
    </xf>
    <xf numFmtId="0" fontId="48" fillId="0" borderId="40" xfId="1" applyFont="1" applyFill="1" applyBorder="1" applyAlignment="1">
      <alignment horizontal="left" vertical="center" wrapText="1"/>
    </xf>
    <xf numFmtId="0" fontId="44" fillId="0" borderId="41" xfId="1" applyFont="1" applyFill="1" applyBorder="1" applyAlignment="1">
      <alignment horizontal="left" vertical="center" wrapText="1"/>
    </xf>
    <xf numFmtId="0" fontId="44" fillId="0" borderId="40" xfId="1" applyFont="1" applyFill="1" applyBorder="1" applyAlignment="1">
      <alignment horizontal="left" vertical="center" wrapText="1"/>
    </xf>
    <xf numFmtId="0" fontId="40" fillId="0" borderId="41" xfId="1" applyFont="1" applyFill="1" applyBorder="1" applyAlignment="1">
      <alignment horizontal="left" vertical="center" wrapText="1"/>
    </xf>
    <xf numFmtId="0" fontId="40" fillId="0" borderId="40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left" wrapText="1"/>
    </xf>
    <xf numFmtId="0" fontId="29" fillId="0" borderId="0" xfId="1" applyFont="1" applyFill="1" applyAlignment="1">
      <alignment horizontal="left" wrapText="1"/>
    </xf>
    <xf numFmtId="0" fontId="52" fillId="0" borderId="0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left" vertical="top" wrapText="1"/>
    </xf>
    <xf numFmtId="0" fontId="44" fillId="0" borderId="0" xfId="1" applyFont="1" applyFill="1" applyAlignment="1">
      <alignment horizontal="left" wrapText="1"/>
    </xf>
    <xf numFmtId="0" fontId="40" fillId="0" borderId="19" xfId="1" applyFont="1" applyFill="1" applyBorder="1" applyAlignment="1">
      <alignment horizontal="center" vertical="center" textRotation="90" wrapText="1"/>
    </xf>
    <xf numFmtId="0" fontId="40" fillId="0" borderId="21" xfId="1" applyFont="1" applyFill="1" applyBorder="1" applyAlignment="1">
      <alignment horizontal="center" vertical="center" textRotation="90" wrapText="1"/>
    </xf>
    <xf numFmtId="0" fontId="40" fillId="0" borderId="45" xfId="1" applyFont="1" applyFill="1" applyBorder="1" applyAlignment="1">
      <alignment horizontal="center" vertical="center" textRotation="90" wrapText="1"/>
    </xf>
    <xf numFmtId="0" fontId="40" fillId="0" borderId="47" xfId="1" applyFont="1" applyFill="1" applyBorder="1" applyAlignment="1">
      <alignment horizontal="center" vertical="center" textRotation="90" wrapText="1"/>
    </xf>
    <xf numFmtId="0" fontId="40" fillId="0" borderId="44" xfId="1" applyFont="1" applyFill="1" applyBorder="1" applyAlignment="1">
      <alignment horizontal="left" vertical="center" wrapText="1"/>
    </xf>
    <xf numFmtId="0" fontId="41" fillId="0" borderId="44" xfId="1" applyFont="1" applyFill="1" applyBorder="1" applyAlignment="1">
      <alignment horizontal="center" vertical="center" wrapText="1"/>
    </xf>
    <xf numFmtId="0" fontId="41" fillId="0" borderId="40" xfId="1" applyFont="1" applyFill="1" applyBorder="1" applyAlignment="1">
      <alignment horizontal="center" vertical="center" wrapText="1"/>
    </xf>
    <xf numFmtId="0" fontId="41" fillId="0" borderId="41" xfId="1" applyFont="1" applyFill="1" applyBorder="1" applyAlignment="1">
      <alignment horizontal="center" vertical="center" wrapText="1"/>
    </xf>
    <xf numFmtId="0" fontId="55" fillId="0" borderId="55" xfId="1" applyFont="1" applyFill="1" applyBorder="1" applyAlignment="1">
      <alignment horizontal="center" vertical="center" wrapText="1"/>
    </xf>
    <xf numFmtId="0" fontId="55" fillId="0" borderId="5" xfId="1" applyFont="1" applyFill="1" applyBorder="1" applyAlignment="1">
      <alignment horizontal="center" vertical="center" wrapText="1"/>
    </xf>
    <xf numFmtId="0" fontId="55" fillId="0" borderId="26" xfId="1" applyFont="1" applyFill="1" applyBorder="1" applyAlignment="1">
      <alignment horizontal="center" vertical="center" wrapText="1"/>
    </xf>
    <xf numFmtId="0" fontId="55" fillId="0" borderId="7" xfId="1" applyFont="1" applyFill="1" applyBorder="1" applyAlignment="1">
      <alignment horizontal="center" vertical="center" wrapText="1"/>
    </xf>
    <xf numFmtId="0" fontId="55" fillId="3" borderId="9" xfId="1" applyFont="1" applyFill="1" applyBorder="1" applyAlignment="1">
      <alignment horizontal="center" vertical="center" wrapText="1"/>
    </xf>
    <xf numFmtId="0" fontId="40" fillId="0" borderId="9" xfId="1" applyFont="1" applyFill="1" applyBorder="1" applyAlignment="1">
      <alignment horizontal="center" vertical="center" textRotation="90" wrapText="1"/>
    </xf>
    <xf numFmtId="0" fontId="40" fillId="0" borderId="22" xfId="1" applyFont="1" applyFill="1" applyBorder="1" applyAlignment="1">
      <alignment horizontal="center" vertical="center" textRotation="90" wrapText="1"/>
    </xf>
    <xf numFmtId="0" fontId="55" fillId="3" borderId="41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42" xfId="1" applyFont="1" applyFill="1" applyBorder="1" applyAlignment="1">
      <alignment horizontal="center" vertical="center" wrapText="1"/>
    </xf>
    <xf numFmtId="0" fontId="40" fillId="0" borderId="43" xfId="1" applyFont="1" applyFill="1" applyBorder="1" applyAlignment="1">
      <alignment horizontal="center" vertical="center" wrapText="1"/>
    </xf>
    <xf numFmtId="0" fontId="40" fillId="0" borderId="16" xfId="1" applyFont="1" applyFill="1" applyBorder="1" applyAlignment="1">
      <alignment horizontal="center" vertical="center" wrapText="1"/>
    </xf>
    <xf numFmtId="0" fontId="40" fillId="0" borderId="18" xfId="1" applyFont="1" applyFill="1" applyBorder="1" applyAlignment="1">
      <alignment horizontal="center" vertical="center" wrapText="1"/>
    </xf>
    <xf numFmtId="0" fontId="55" fillId="0" borderId="2" xfId="1" applyFont="1" applyFill="1" applyBorder="1" applyAlignment="1">
      <alignment horizontal="center" vertical="center" wrapText="1"/>
    </xf>
    <xf numFmtId="0" fontId="55" fillId="0" borderId="3" xfId="1" applyFont="1" applyFill="1" applyBorder="1" applyAlignment="1">
      <alignment horizontal="center" vertical="center" wrapText="1"/>
    </xf>
    <xf numFmtId="0" fontId="55" fillId="0" borderId="4" xfId="1" applyFont="1" applyFill="1" applyBorder="1" applyAlignment="1">
      <alignment horizontal="center" vertical="center" wrapText="1"/>
    </xf>
    <xf numFmtId="0" fontId="40" fillId="0" borderId="56" xfId="1" applyFont="1" applyFill="1" applyBorder="1" applyAlignment="1">
      <alignment horizontal="center" vertical="center" wrapText="1"/>
    </xf>
    <xf numFmtId="0" fontId="40" fillId="0" borderId="49" xfId="1" applyFont="1" applyFill="1" applyBorder="1" applyAlignment="1">
      <alignment horizontal="center" vertical="center" wrapText="1"/>
    </xf>
    <xf numFmtId="0" fontId="40" fillId="0" borderId="59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/>
    </xf>
    <xf numFmtId="0" fontId="40" fillId="0" borderId="57" xfId="1" applyFont="1" applyFill="1" applyBorder="1" applyAlignment="1">
      <alignment horizontal="center" vertical="center" wrapText="1"/>
    </xf>
    <xf numFmtId="0" fontId="40" fillId="0" borderId="32" xfId="1" applyFont="1" applyFill="1" applyBorder="1" applyAlignment="1">
      <alignment horizontal="center" vertical="center" wrapText="1"/>
    </xf>
    <xf numFmtId="0" fontId="40" fillId="0" borderId="58" xfId="1" applyFont="1" applyFill="1" applyBorder="1" applyAlignment="1">
      <alignment horizontal="center" vertical="center" wrapText="1"/>
    </xf>
    <xf numFmtId="0" fontId="40" fillId="0" borderId="44" xfId="1" applyFont="1" applyFill="1" applyBorder="1" applyAlignment="1">
      <alignment horizontal="center" vertical="center" wrapText="1"/>
    </xf>
    <xf numFmtId="0" fontId="40" fillId="0" borderId="46" xfId="1" applyFont="1" applyFill="1" applyBorder="1" applyAlignment="1">
      <alignment horizontal="center" vertical="center" wrapText="1"/>
    </xf>
    <xf numFmtId="0" fontId="40" fillId="0" borderId="53" xfId="1" applyFont="1" applyFill="1" applyBorder="1" applyAlignment="1">
      <alignment horizontal="center" vertical="center" wrapText="1"/>
    </xf>
    <xf numFmtId="0" fontId="40" fillId="0" borderId="55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26" xfId="1" applyFont="1" applyFill="1" applyBorder="1" applyAlignment="1">
      <alignment horizontal="center" vertical="center" wrapText="1"/>
    </xf>
    <xf numFmtId="0" fontId="40" fillId="0" borderId="48" xfId="1" applyFont="1" applyFill="1" applyBorder="1" applyAlignment="1">
      <alignment horizontal="center" vertical="center" textRotation="90" wrapText="1"/>
    </xf>
    <xf numFmtId="0" fontId="40" fillId="0" borderId="52" xfId="1" applyFont="1" applyFill="1" applyBorder="1" applyAlignment="1">
      <alignment horizontal="center" vertical="center" textRotation="90" wrapText="1"/>
    </xf>
    <xf numFmtId="0" fontId="40" fillId="0" borderId="40" xfId="1" applyFont="1" applyFill="1" applyBorder="1" applyAlignment="1">
      <alignment horizontal="center" vertical="center" textRotation="90" wrapText="1"/>
    </xf>
    <xf numFmtId="0" fontId="55" fillId="0" borderId="50" xfId="1" applyFont="1" applyFill="1" applyBorder="1" applyAlignment="1">
      <alignment horizontal="center" vertical="center" wrapText="1"/>
    </xf>
    <xf numFmtId="0" fontId="55" fillId="0" borderId="27" xfId="1" applyFont="1" applyFill="1" applyBorder="1" applyAlignment="1">
      <alignment horizontal="center" vertical="center" wrapText="1"/>
    </xf>
    <xf numFmtId="0" fontId="40" fillId="0" borderId="51" xfId="1" applyFont="1" applyFill="1" applyBorder="1" applyAlignment="1">
      <alignment horizontal="center" vertical="center" textRotation="90" wrapText="1"/>
    </xf>
    <xf numFmtId="0" fontId="40" fillId="0" borderId="54" xfId="1" applyFont="1" applyFill="1" applyBorder="1" applyAlignment="1">
      <alignment horizontal="center" vertical="center" textRotation="90" wrapText="1"/>
    </xf>
  </cellXfs>
  <cellStyles count="154">
    <cellStyle name="Hyperlink 2" xfId="4"/>
    <cellStyle name="Normal 2" xfId="5"/>
    <cellStyle name="Normal 2 2" xfId="6"/>
    <cellStyle name="Normal 3" xfId="7"/>
    <cellStyle name="Гиперссылка" xfId="2" builtinId="8"/>
    <cellStyle name="Гиперссылка 2" xfId="8"/>
    <cellStyle name="Обычный" xfId="0" builtinId="0"/>
    <cellStyle name="Обычный 10" xfId="9"/>
    <cellStyle name="Обычный 10 2" xfId="10"/>
    <cellStyle name="Обычный 11" xfId="11"/>
    <cellStyle name="Обычный 11 2" xfId="12"/>
    <cellStyle name="Обычный 12" xfId="13"/>
    <cellStyle name="Обычный 12 2" xfId="14"/>
    <cellStyle name="Обычный 13" xfId="15"/>
    <cellStyle name="Обычный 13 2" xfId="16"/>
    <cellStyle name="Обычный 13 3" xfId="17"/>
    <cellStyle name="Обычный 13 4" xfId="18"/>
    <cellStyle name="Обычный 13 5" xfId="19"/>
    <cellStyle name="Обычный 13 6" xfId="20"/>
    <cellStyle name="Обычный 13 7" xfId="21"/>
    <cellStyle name="Обычный 13 8" xfId="22"/>
    <cellStyle name="Обычный 13_Alutech прайс-лист_СВ_розница_17_06_08" xfId="23"/>
    <cellStyle name="Обычный 14" xfId="24"/>
    <cellStyle name="Обычный 14 2" xfId="25"/>
    <cellStyle name="Обычный 14 3" xfId="26"/>
    <cellStyle name="Обычный 14_Alutech прайс-лист_СВ_дилер_17_06_08" xfId="27"/>
    <cellStyle name="Обычный 15" xfId="28"/>
    <cellStyle name="Обычный 15 2" xfId="29"/>
    <cellStyle name="Обычный 15 3" xfId="30"/>
    <cellStyle name="Обычный 15 4" xfId="31"/>
    <cellStyle name="Обычный 15 5" xfId="32"/>
    <cellStyle name="Обычный 15 6" xfId="33"/>
    <cellStyle name="Обычный 15 7" xfId="34"/>
    <cellStyle name="Обычный 15_Alutech прайс-лист_СВ_дилер_11_05_08" xfId="35"/>
    <cellStyle name="Обычный 16" xfId="36"/>
    <cellStyle name="Обычный 16 2" xfId="37"/>
    <cellStyle name="Обычный 16 3" xfId="38"/>
    <cellStyle name="Обычный 16 4" xfId="39"/>
    <cellStyle name="Обычный 16 5" xfId="40"/>
    <cellStyle name="Обычный 16_Alutech прайс-лист_СВ_дилер_11_05_08" xfId="41"/>
    <cellStyle name="Обычный 17" xfId="42"/>
    <cellStyle name="Обычный 17 2" xfId="43"/>
    <cellStyle name="Обычный 17 2 2" xfId="44"/>
    <cellStyle name="Обычный 17 3" xfId="45"/>
    <cellStyle name="Обычный 17_Alutech прайс-лист_СВ_дилер_11_05_08" xfId="46"/>
    <cellStyle name="Обычный 18" xfId="47"/>
    <cellStyle name="Обычный 19" xfId="48"/>
    <cellStyle name="Обычный 19 2" xfId="49"/>
    <cellStyle name="Обычный 19_Alutech прайс-лист_СВ_дилер_11_05_08" xfId="50"/>
    <cellStyle name="Обычный 2" xfId="1"/>
    <cellStyle name="Обычный 2 10" xfId="51"/>
    <cellStyle name="Обычный 2 10 2" xfId="52"/>
    <cellStyle name="Обычный 2 10_Alutech прайс-лист_СВ_дилер_17_06_08" xfId="53"/>
    <cellStyle name="Обычный 2 11" xfId="54"/>
    <cellStyle name="Обычный 2 2" xfId="55"/>
    <cellStyle name="Обычный 2 3" xfId="56"/>
    <cellStyle name="Обычный 2 3 2" xfId="57"/>
    <cellStyle name="Обычный 2 4" xfId="58"/>
    <cellStyle name="Обычный 2 4 2" xfId="59"/>
    <cellStyle name="Обычный 2 4 2 2" xfId="60"/>
    <cellStyle name="Обычный 2 4 2 2 2" xfId="61"/>
    <cellStyle name="Обычный 2 4 2 2_Alutech прайс-лист_СВ_дилер_17_06_08" xfId="62"/>
    <cellStyle name="Обычный 2 4 2 3" xfId="63"/>
    <cellStyle name="Обычный 2 4 3" xfId="64"/>
    <cellStyle name="Обычный 2 4 4" xfId="65"/>
    <cellStyle name="Обычный 2 4 5" xfId="66"/>
    <cellStyle name="Обычный 2 4 6" xfId="67"/>
    <cellStyle name="Обычный 2 4 7" xfId="68"/>
    <cellStyle name="Обычный 2 4 7 2" xfId="69"/>
    <cellStyle name="Обычный 2 4_Alutech прайс-лист_СВ_дилер_17_06_08" xfId="70"/>
    <cellStyle name="Обычный 2 5" xfId="71"/>
    <cellStyle name="Обычный 2 6" xfId="72"/>
    <cellStyle name="Обычный 2 6 2" xfId="73"/>
    <cellStyle name="Обычный 2 6 2 2" xfId="74"/>
    <cellStyle name="Обычный 2 6 2 2 2" xfId="75"/>
    <cellStyle name="Обычный 2 6 2 2_Alutech прайс-лист_СВ_дилер_17_06_08" xfId="76"/>
    <cellStyle name="Обычный 2 6 2 3" xfId="77"/>
    <cellStyle name="Обычный 2 6 3" xfId="78"/>
    <cellStyle name="Обычный 2 6 4" xfId="79"/>
    <cellStyle name="Обычный 2 6 5" xfId="80"/>
    <cellStyle name="Обычный 2 6 5 2" xfId="81"/>
    <cellStyle name="Обычный 2 6_Alutech прайс-лист_СВ_дилер_17_06_08" xfId="82"/>
    <cellStyle name="Обычный 2 7" xfId="83"/>
    <cellStyle name="Обычный 2 7 2" xfId="84"/>
    <cellStyle name="Обычный 2 7 2 2" xfId="85"/>
    <cellStyle name="Обычный 2 7 2 2 2" xfId="86"/>
    <cellStyle name="Обычный 2 7 2 2_Alutech прайс-лист_СВ_дилер_17_06_08" xfId="87"/>
    <cellStyle name="Обычный 2 7 2 3" xfId="88"/>
    <cellStyle name="Обычный 2 7 3" xfId="89"/>
    <cellStyle name="Обычный 2 7 3 2" xfId="90"/>
    <cellStyle name="Обычный 2 7_Alutech прайс-лист_СВ_дилер_17_06_08" xfId="91"/>
    <cellStyle name="Обычный 2 8" xfId="92"/>
    <cellStyle name="Обычный 2 8 2" xfId="93"/>
    <cellStyle name="Обычный 2 8 2 2" xfId="94"/>
    <cellStyle name="Обычный 2 8 3" xfId="95"/>
    <cellStyle name="Обычный 2 8_Alutech прайс-лист_СВ_дилер_17_06_08" xfId="96"/>
    <cellStyle name="Обычный 2 9" xfId="97"/>
    <cellStyle name="Обычный 2 9 2" xfId="98"/>
    <cellStyle name="Обычный 2 9 2 2" xfId="99"/>
    <cellStyle name="Обычный 2 9 3" xfId="100"/>
    <cellStyle name="Обычный 2 9_Alutech прайс-лист_СВ_дилер_17_06_08" xfId="101"/>
    <cellStyle name="Обычный 2_1.3" xfId="102"/>
    <cellStyle name="Обычный 20" xfId="103"/>
    <cellStyle name="Обычный 20 2" xfId="104"/>
    <cellStyle name="Обычный 20_Alutech прайс-лист_СВ_дилер_11_05_08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3" xfId="113"/>
    <cellStyle name="Обычный 3 2" xfId="114"/>
    <cellStyle name="Обычный 3 2 2" xfId="115"/>
    <cellStyle name="Обычный 3 2 2 2" xfId="116"/>
    <cellStyle name="Обычный 3 2 3" xfId="117"/>
    <cellStyle name="Обычный 3 2 4" xfId="118"/>
    <cellStyle name="Обычный 3 2_Alutech прайс-лист_СВ_дилер_17_06_08" xfId="119"/>
    <cellStyle name="Обычный 3 3" xfId="120"/>
    <cellStyle name="Обычный 3 4" xfId="121"/>
    <cellStyle name="Обычный 3 5" xfId="122"/>
    <cellStyle name="Обычный 3 6" xfId="123"/>
    <cellStyle name="Обычный 3 7" xfId="124"/>
    <cellStyle name="Обычный 3 7 2" xfId="125"/>
    <cellStyle name="Обычный 3 7_Alutech прайс-лист_СВ_дилер_17_06_08" xfId="126"/>
    <cellStyle name="Обычный 3_Alutech прайс-лист_СВ_дилер_11_05_08" xfId="127"/>
    <cellStyle name="Обычный 4" xfId="128"/>
    <cellStyle name="Обычный 4 2" xfId="129"/>
    <cellStyle name="Обычный 5" xfId="130"/>
    <cellStyle name="Обычный 5 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 2" xfId="137"/>
    <cellStyle name="Обычный 9" xfId="138"/>
    <cellStyle name="Обычный 9 2" xfId="139"/>
    <cellStyle name="Процентный" xfId="153" builtinId="5"/>
    <cellStyle name="Процентный 16" xfId="140"/>
    <cellStyle name="Процентный 17" xfId="141"/>
    <cellStyle name="Процентный 2" xfId="3"/>
    <cellStyle name="Процентный 2 2" xfId="142"/>
    <cellStyle name="Процентный 2 3" xfId="143"/>
    <cellStyle name="Процентный 23" xfId="144"/>
    <cellStyle name="Процентный 3" xfId="145"/>
    <cellStyle name="Процентный 3 2" xfId="146"/>
    <cellStyle name="Процентный 4" xfId="147"/>
    <cellStyle name="Процентный 5" xfId="148"/>
    <cellStyle name="Процентный 6" xfId="149"/>
    <cellStyle name="Процентный 7" xfId="150"/>
    <cellStyle name="Процентный 8" xfId="151"/>
    <cellStyle name="Процентный 9" xfId="15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H$6" lockText="1" noThreeD="1"/>
</file>

<file path=xl/ctrlProps/ctrlProp2.xml><?xml version="1.0" encoding="utf-8"?>
<formControlPr xmlns="http://schemas.microsoft.com/office/spreadsheetml/2009/9/main" objectType="CheckBox" fmlaLink="$H$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1.jpeg"/><Relationship Id="rId2" Type="http://schemas.openxmlformats.org/officeDocument/2006/relationships/image" Target="../media/image50.jpeg"/><Relationship Id="rId1" Type="http://schemas.openxmlformats.org/officeDocument/2006/relationships/image" Target="../media/image49.jpeg"/><Relationship Id="rId6" Type="http://schemas.openxmlformats.org/officeDocument/2006/relationships/image" Target="../media/image31.jpeg"/><Relationship Id="rId5" Type="http://schemas.openxmlformats.org/officeDocument/2006/relationships/image" Target="../media/image53.jpeg"/><Relationship Id="rId4" Type="http://schemas.openxmlformats.org/officeDocument/2006/relationships/image" Target="../media/image52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5" Type="http://schemas.openxmlformats.org/officeDocument/2006/relationships/image" Target="../media/image20.jpeg"/><Relationship Id="rId4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jpeg"/><Relationship Id="rId3" Type="http://schemas.openxmlformats.org/officeDocument/2006/relationships/image" Target="../media/image23.jpeg"/><Relationship Id="rId7" Type="http://schemas.openxmlformats.org/officeDocument/2006/relationships/image" Target="../media/image27.jpeg"/><Relationship Id="rId2" Type="http://schemas.openxmlformats.org/officeDocument/2006/relationships/image" Target="../media/image22.jpeg"/><Relationship Id="rId1" Type="http://schemas.openxmlformats.org/officeDocument/2006/relationships/image" Target="../media/image21.jpeg"/><Relationship Id="rId6" Type="http://schemas.openxmlformats.org/officeDocument/2006/relationships/image" Target="../media/image26.jpeg"/><Relationship Id="rId5" Type="http://schemas.openxmlformats.org/officeDocument/2006/relationships/image" Target="../media/image25.jpeg"/><Relationship Id="rId10" Type="http://schemas.openxmlformats.org/officeDocument/2006/relationships/image" Target="../media/image30.jpeg"/><Relationship Id="rId4" Type="http://schemas.openxmlformats.org/officeDocument/2006/relationships/image" Target="../media/image24.jpeg"/><Relationship Id="rId9" Type="http://schemas.openxmlformats.org/officeDocument/2006/relationships/image" Target="../media/image2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jpeg"/><Relationship Id="rId7" Type="http://schemas.openxmlformats.org/officeDocument/2006/relationships/image" Target="../media/image37.jpeg"/><Relationship Id="rId2" Type="http://schemas.openxmlformats.org/officeDocument/2006/relationships/image" Target="../media/image32.jpeg"/><Relationship Id="rId1" Type="http://schemas.openxmlformats.org/officeDocument/2006/relationships/image" Target="../media/image31.jpeg"/><Relationship Id="rId6" Type="http://schemas.openxmlformats.org/officeDocument/2006/relationships/image" Target="../media/image36.jpeg"/><Relationship Id="rId5" Type="http://schemas.openxmlformats.org/officeDocument/2006/relationships/image" Target="../media/image35.jpeg"/><Relationship Id="rId4" Type="http://schemas.openxmlformats.org/officeDocument/2006/relationships/image" Target="../media/image3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jpeg"/><Relationship Id="rId7" Type="http://schemas.openxmlformats.org/officeDocument/2006/relationships/image" Target="../media/image37.jpeg"/><Relationship Id="rId2" Type="http://schemas.openxmlformats.org/officeDocument/2006/relationships/image" Target="../media/image32.jpeg"/><Relationship Id="rId1" Type="http://schemas.openxmlformats.org/officeDocument/2006/relationships/image" Target="../media/image31.jpeg"/><Relationship Id="rId6" Type="http://schemas.openxmlformats.org/officeDocument/2006/relationships/image" Target="../media/image36.jpeg"/><Relationship Id="rId5" Type="http://schemas.openxmlformats.org/officeDocument/2006/relationships/image" Target="../media/image35.jpeg"/><Relationship Id="rId4" Type="http://schemas.openxmlformats.org/officeDocument/2006/relationships/image" Target="../media/image3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jpeg"/><Relationship Id="rId7" Type="http://schemas.openxmlformats.org/officeDocument/2006/relationships/image" Target="../media/image37.jpeg"/><Relationship Id="rId2" Type="http://schemas.openxmlformats.org/officeDocument/2006/relationships/image" Target="../media/image32.jpeg"/><Relationship Id="rId1" Type="http://schemas.openxmlformats.org/officeDocument/2006/relationships/image" Target="../media/image31.jpeg"/><Relationship Id="rId6" Type="http://schemas.openxmlformats.org/officeDocument/2006/relationships/image" Target="../media/image36.jpeg"/><Relationship Id="rId5" Type="http://schemas.openxmlformats.org/officeDocument/2006/relationships/image" Target="../media/image35.jpeg"/><Relationship Id="rId4" Type="http://schemas.openxmlformats.org/officeDocument/2006/relationships/image" Target="../media/image3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9.jpeg"/><Relationship Id="rId7" Type="http://schemas.openxmlformats.org/officeDocument/2006/relationships/image" Target="../media/image43.jpeg"/><Relationship Id="rId2" Type="http://schemas.openxmlformats.org/officeDocument/2006/relationships/image" Target="../media/image38.jpeg"/><Relationship Id="rId1" Type="http://schemas.openxmlformats.org/officeDocument/2006/relationships/image" Target="../media/image31.jpeg"/><Relationship Id="rId6" Type="http://schemas.openxmlformats.org/officeDocument/2006/relationships/image" Target="../media/image42.jpeg"/><Relationship Id="rId5" Type="http://schemas.openxmlformats.org/officeDocument/2006/relationships/image" Target="../media/image41.jpeg"/><Relationship Id="rId4" Type="http://schemas.openxmlformats.org/officeDocument/2006/relationships/image" Target="../media/image40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4.jpeg"/><Relationship Id="rId7" Type="http://schemas.openxmlformats.org/officeDocument/2006/relationships/image" Target="../media/image48.jpeg"/><Relationship Id="rId2" Type="http://schemas.openxmlformats.org/officeDocument/2006/relationships/image" Target="../media/image6.jpeg"/><Relationship Id="rId1" Type="http://schemas.openxmlformats.org/officeDocument/2006/relationships/image" Target="../media/image12.jpeg"/><Relationship Id="rId6" Type="http://schemas.openxmlformats.org/officeDocument/2006/relationships/image" Target="../media/image47.jpeg"/><Relationship Id="rId5" Type="http://schemas.openxmlformats.org/officeDocument/2006/relationships/image" Target="../media/image46.jpeg"/><Relationship Id="rId4" Type="http://schemas.openxmlformats.org/officeDocument/2006/relationships/image" Target="../media/image4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389283</xdr:colOff>
      <xdr:row>35</xdr:row>
      <xdr:rowOff>149088</xdr:rowOff>
    </xdr:from>
    <xdr:to>
      <xdr:col>16</xdr:col>
      <xdr:colOff>19084</xdr:colOff>
      <xdr:row>41</xdr:row>
      <xdr:rowOff>53966</xdr:rowOff>
    </xdr:to>
    <xdr:pic>
      <xdr:nvPicPr>
        <xdr:cNvPr id="7" name="Рисунок 6" descr="дверь боковая.jpg"/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4447761" y="5888936"/>
          <a:ext cx="2064888" cy="1056160"/>
        </a:xfrm>
        <a:prstGeom prst="rect">
          <a:avLst/>
        </a:prstGeom>
      </xdr:spPr>
    </xdr:pic>
    <xdr:clientData/>
  </xdr:twoCellAnchor>
  <xdr:twoCellAnchor editAs="oneCell">
    <xdr:from>
      <xdr:col>11</xdr:col>
      <xdr:colOff>41414</xdr:colOff>
      <xdr:row>26</xdr:row>
      <xdr:rowOff>182218</xdr:rowOff>
    </xdr:from>
    <xdr:to>
      <xdr:col>16</xdr:col>
      <xdr:colOff>107675</xdr:colOff>
      <xdr:row>32</xdr:row>
      <xdr:rowOff>165653</xdr:rowOff>
    </xdr:to>
    <xdr:pic>
      <xdr:nvPicPr>
        <xdr:cNvPr id="11" name="Рисунок 10" descr="промышленные 6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t="2667" b="6667"/>
        <a:stretch>
          <a:fillRect/>
        </a:stretch>
      </xdr:blipFill>
      <xdr:spPr>
        <a:xfrm>
          <a:off x="4505740" y="4398066"/>
          <a:ext cx="2095500" cy="1126435"/>
        </a:xfrm>
        <a:prstGeom prst="rect">
          <a:avLst/>
        </a:prstGeom>
      </xdr:spPr>
    </xdr:pic>
    <xdr:clientData/>
  </xdr:twoCellAnchor>
  <xdr:twoCellAnchor editAs="oneCell">
    <xdr:from>
      <xdr:col>10</xdr:col>
      <xdr:colOff>265043</xdr:colOff>
      <xdr:row>13</xdr:row>
      <xdr:rowOff>83739</xdr:rowOff>
    </xdr:from>
    <xdr:to>
      <xdr:col>16</xdr:col>
      <xdr:colOff>257408</xdr:colOff>
      <xdr:row>18</xdr:row>
      <xdr:rowOff>60434</xdr:rowOff>
    </xdr:to>
    <xdr:pic>
      <xdr:nvPicPr>
        <xdr:cNvPr id="13" name="Рисунок 12" descr="гаражные 3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4323521" y="1425522"/>
          <a:ext cx="2427452" cy="937478"/>
        </a:xfrm>
        <a:prstGeom prst="rect">
          <a:avLst/>
        </a:prstGeom>
      </xdr:spPr>
    </xdr:pic>
    <xdr:clientData/>
  </xdr:twoCellAnchor>
  <xdr:twoCellAnchor editAs="oneCell">
    <xdr:from>
      <xdr:col>14</xdr:col>
      <xdr:colOff>339587</xdr:colOff>
      <xdr:row>0</xdr:row>
      <xdr:rowOff>24848</xdr:rowOff>
    </xdr:from>
    <xdr:to>
      <xdr:col>16</xdr:col>
      <xdr:colOff>392213</xdr:colOff>
      <xdr:row>5</xdr:row>
      <xdr:rowOff>124239</xdr:rowOff>
    </xdr:to>
    <xdr:pic>
      <xdr:nvPicPr>
        <xdr:cNvPr id="6" name="Рисунок 5" descr="лого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21457" y="24848"/>
          <a:ext cx="864321" cy="10767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4</xdr:row>
      <xdr:rowOff>41414</xdr:rowOff>
    </xdr:from>
    <xdr:to>
      <xdr:col>18</xdr:col>
      <xdr:colOff>74958</xdr:colOff>
      <xdr:row>8</xdr:row>
      <xdr:rowOff>69605</xdr:rowOff>
    </xdr:to>
    <xdr:pic>
      <xdr:nvPicPr>
        <xdr:cNvPr id="2" name="Рисунок 1" descr="АЛП.jpg"/>
        <xdr:cNvPicPr>
          <a:picLocks noChangeAspect="1"/>
        </xdr:cNvPicPr>
      </xdr:nvPicPr>
      <xdr:blipFill>
        <a:blip xmlns:r="http://schemas.openxmlformats.org/officeDocument/2006/relationships" r:embed="rId1" cstate="email"/>
        <a:stretch>
          <a:fillRect/>
        </a:stretch>
      </xdr:blipFill>
      <xdr:spPr>
        <a:xfrm>
          <a:off x="4547152" y="563218"/>
          <a:ext cx="828261" cy="699083"/>
        </a:xfrm>
        <a:prstGeom prst="rect">
          <a:avLst/>
        </a:prstGeom>
      </xdr:spPr>
    </xdr:pic>
    <xdr:clientData/>
  </xdr:twoCellAnchor>
  <xdr:twoCellAnchor editAs="oneCell">
    <xdr:from>
      <xdr:col>18</xdr:col>
      <xdr:colOff>132522</xdr:colOff>
      <xdr:row>4</xdr:row>
      <xdr:rowOff>49696</xdr:rowOff>
    </xdr:from>
    <xdr:to>
      <xdr:col>19</xdr:col>
      <xdr:colOff>651085</xdr:colOff>
      <xdr:row>8</xdr:row>
      <xdr:rowOff>57977</xdr:rowOff>
    </xdr:to>
    <xdr:pic>
      <xdr:nvPicPr>
        <xdr:cNvPr id="3" name="Рисунок 2" descr="АЛПС.jpg"/>
        <xdr:cNvPicPr>
          <a:picLocks noChangeAspect="1"/>
        </xdr:cNvPicPr>
      </xdr:nvPicPr>
      <xdr:blipFill>
        <a:blip xmlns:r="http://schemas.openxmlformats.org/officeDocument/2006/relationships" r:embed="rId2" cstate="email"/>
        <a:stretch>
          <a:fillRect/>
        </a:stretch>
      </xdr:blipFill>
      <xdr:spPr>
        <a:xfrm>
          <a:off x="5582479" y="571500"/>
          <a:ext cx="841584" cy="679173"/>
        </a:xfrm>
        <a:prstGeom prst="rect">
          <a:avLst/>
        </a:prstGeom>
      </xdr:spPr>
    </xdr:pic>
    <xdr:clientData/>
  </xdr:twoCellAnchor>
  <xdr:twoCellAnchor editAs="oneCell">
    <xdr:from>
      <xdr:col>19</xdr:col>
      <xdr:colOff>877955</xdr:colOff>
      <xdr:row>4</xdr:row>
      <xdr:rowOff>49696</xdr:rowOff>
    </xdr:from>
    <xdr:to>
      <xdr:col>19</xdr:col>
      <xdr:colOff>1673086</xdr:colOff>
      <xdr:row>8</xdr:row>
      <xdr:rowOff>71809</xdr:rowOff>
    </xdr:to>
    <xdr:pic>
      <xdr:nvPicPr>
        <xdr:cNvPr id="4" name="Рисунок 3" descr="ПО.jpg"/>
        <xdr:cNvPicPr>
          <a:picLocks noChangeAspect="1"/>
        </xdr:cNvPicPr>
      </xdr:nvPicPr>
      <xdr:blipFill>
        <a:blip xmlns:r="http://schemas.openxmlformats.org/officeDocument/2006/relationships" r:embed="rId3" cstate="email"/>
        <a:stretch>
          <a:fillRect/>
        </a:stretch>
      </xdr:blipFill>
      <xdr:spPr>
        <a:xfrm>
          <a:off x="6650933" y="571500"/>
          <a:ext cx="795131" cy="693005"/>
        </a:xfrm>
        <a:prstGeom prst="rect">
          <a:avLst/>
        </a:prstGeom>
      </xdr:spPr>
    </xdr:pic>
    <xdr:clientData/>
  </xdr:twoCellAnchor>
  <xdr:twoCellAnchor editAs="oneCell">
    <xdr:from>
      <xdr:col>19</xdr:col>
      <xdr:colOff>1835351</xdr:colOff>
      <xdr:row>4</xdr:row>
      <xdr:rowOff>32377</xdr:rowOff>
    </xdr:from>
    <xdr:to>
      <xdr:col>19</xdr:col>
      <xdr:colOff>2431699</xdr:colOff>
      <xdr:row>8</xdr:row>
      <xdr:rowOff>70494</xdr:rowOff>
    </xdr:to>
    <xdr:pic>
      <xdr:nvPicPr>
        <xdr:cNvPr id="5" name="Рисунок 4" descr="AluPro соединение секций.jpg"/>
        <xdr:cNvPicPr>
          <a:picLocks noChangeAspect="1"/>
        </xdr:cNvPicPr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>
        <a:xfrm>
          <a:off x="7498396" y="794377"/>
          <a:ext cx="596348" cy="713526"/>
        </a:xfrm>
        <a:prstGeom prst="rect">
          <a:avLst/>
        </a:prstGeom>
      </xdr:spPr>
    </xdr:pic>
    <xdr:clientData/>
  </xdr:twoCellAnchor>
  <xdr:twoCellAnchor editAs="oneCell">
    <xdr:from>
      <xdr:col>19</xdr:col>
      <xdr:colOff>2876927</xdr:colOff>
      <xdr:row>4</xdr:row>
      <xdr:rowOff>29780</xdr:rowOff>
    </xdr:from>
    <xdr:to>
      <xdr:col>19</xdr:col>
      <xdr:colOff>3589231</xdr:colOff>
      <xdr:row>8</xdr:row>
      <xdr:rowOff>71192</xdr:rowOff>
    </xdr:to>
    <xdr:pic>
      <xdr:nvPicPr>
        <xdr:cNvPr id="6" name="Рисунок 5" descr="AluTherm соединение секций.jpg"/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8539972" y="791780"/>
          <a:ext cx="712304" cy="716821"/>
        </a:xfrm>
        <a:prstGeom prst="rect">
          <a:avLst/>
        </a:prstGeom>
      </xdr:spPr>
    </xdr:pic>
    <xdr:clientData/>
  </xdr:twoCellAnchor>
  <xdr:twoCellAnchor editAs="oneCell">
    <xdr:from>
      <xdr:col>0</xdr:col>
      <xdr:colOff>24848</xdr:colOff>
      <xdr:row>4</xdr:row>
      <xdr:rowOff>51817</xdr:rowOff>
    </xdr:from>
    <xdr:to>
      <xdr:col>16</xdr:col>
      <xdr:colOff>38024</xdr:colOff>
      <xdr:row>8</xdr:row>
      <xdr:rowOff>25832</xdr:rowOff>
    </xdr:to>
    <xdr:pic>
      <xdr:nvPicPr>
        <xdr:cNvPr id="8" name="Рисунок 7" descr="все с-панели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24848" y="813817"/>
          <a:ext cx="4325403" cy="649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3</xdr:row>
      <xdr:rowOff>226204</xdr:rowOff>
    </xdr:from>
    <xdr:to>
      <xdr:col>19</xdr:col>
      <xdr:colOff>114300</xdr:colOff>
      <xdr:row>10</xdr:row>
      <xdr:rowOff>38100</xdr:rowOff>
    </xdr:to>
    <xdr:pic>
      <xdr:nvPicPr>
        <xdr:cNvPr id="14" name="Рисунок 13" descr="все с-панел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4" y="2436004"/>
          <a:ext cx="7620001" cy="1145396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</xdr:colOff>
      <xdr:row>20</xdr:row>
      <xdr:rowOff>53861</xdr:rowOff>
    </xdr:from>
    <xdr:to>
      <xdr:col>19</xdr:col>
      <xdr:colOff>152400</xdr:colOff>
      <xdr:row>23</xdr:row>
      <xdr:rowOff>57150</xdr:rowOff>
    </xdr:to>
    <xdr:pic>
      <xdr:nvPicPr>
        <xdr:cNvPr id="15" name="Рисунок 14" descr="3 под дерево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/>
        <a:stretch>
          <a:fillRect/>
        </a:stretch>
      </xdr:blipFill>
      <xdr:spPr>
        <a:xfrm>
          <a:off x="6238875" y="5521211"/>
          <a:ext cx="1343025" cy="574789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23</xdr:row>
      <xdr:rowOff>82436</xdr:rowOff>
    </xdr:from>
    <xdr:to>
      <xdr:col>11</xdr:col>
      <xdr:colOff>238125</xdr:colOff>
      <xdr:row>27</xdr:row>
      <xdr:rowOff>168782</xdr:rowOff>
    </xdr:to>
    <xdr:pic>
      <xdr:nvPicPr>
        <xdr:cNvPr id="17" name="Рисунок 16" descr="3 под дерево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3324225" y="6121286"/>
          <a:ext cx="1343025" cy="848346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76201</xdr:colOff>
      <xdr:row>24</xdr:row>
      <xdr:rowOff>139585</xdr:rowOff>
    </xdr:from>
    <xdr:to>
      <xdr:col>15</xdr:col>
      <xdr:colOff>247651</xdr:colOff>
      <xdr:row>28</xdr:row>
      <xdr:rowOff>207882</xdr:rowOff>
    </xdr:to>
    <xdr:pic>
      <xdr:nvPicPr>
        <xdr:cNvPr id="18" name="Рисунок 17" descr="3 под дерево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43451" y="6368935"/>
          <a:ext cx="1314450" cy="830297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30</xdr:row>
      <xdr:rowOff>25286</xdr:rowOff>
    </xdr:from>
    <xdr:to>
      <xdr:col>7</xdr:col>
      <xdr:colOff>209550</xdr:colOff>
      <xdr:row>34</xdr:row>
      <xdr:rowOff>111632</xdr:rowOff>
    </xdr:to>
    <xdr:pic>
      <xdr:nvPicPr>
        <xdr:cNvPr id="19" name="Рисунок 18" descr="3 под дерево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1657350" y="7483361"/>
          <a:ext cx="1343025" cy="848346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428624</xdr:colOff>
      <xdr:row>50</xdr:row>
      <xdr:rowOff>9525</xdr:rowOff>
    </xdr:from>
    <xdr:to>
      <xdr:col>13</xdr:col>
      <xdr:colOff>285749</xdr:colOff>
      <xdr:row>52</xdr:row>
      <xdr:rowOff>102735</xdr:rowOff>
    </xdr:to>
    <xdr:pic>
      <xdr:nvPicPr>
        <xdr:cNvPr id="20" name="Рисунок 19" descr="покраска по RAL.jpg"/>
        <xdr:cNvPicPr>
          <a:picLocks noChangeAspect="1"/>
        </xdr:cNvPicPr>
      </xdr:nvPicPr>
      <xdr:blipFill>
        <a:blip xmlns:r="http://schemas.openxmlformats.org/officeDocument/2006/relationships" r:embed="rId5" cstate="screen"/>
        <a:stretch>
          <a:fillRect/>
        </a:stretch>
      </xdr:blipFill>
      <xdr:spPr>
        <a:xfrm>
          <a:off x="1600199" y="10696575"/>
          <a:ext cx="3971925" cy="47421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19051</xdr:colOff>
      <xdr:row>14</xdr:row>
      <xdr:rowOff>38101</xdr:rowOff>
    </xdr:from>
    <xdr:to>
      <xdr:col>7</xdr:col>
      <xdr:colOff>331754</xdr:colOff>
      <xdr:row>28</xdr:row>
      <xdr:rowOff>200025</xdr:rowOff>
    </xdr:to>
    <xdr:pic>
      <xdr:nvPicPr>
        <xdr:cNvPr id="21" name="Рисунок 20" descr="10 стандартных цветов с расшифровкой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1543051" y="4343401"/>
          <a:ext cx="1579528" cy="284797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14</xdr:row>
      <xdr:rowOff>66676</xdr:rowOff>
    </xdr:from>
    <xdr:to>
      <xdr:col>3</xdr:col>
      <xdr:colOff>407953</xdr:colOff>
      <xdr:row>28</xdr:row>
      <xdr:rowOff>228600</xdr:rowOff>
    </xdr:to>
    <xdr:pic>
      <xdr:nvPicPr>
        <xdr:cNvPr id="22" name="Рисунок 21" descr="10 стандартных цветов с расшифровкой.jpg"/>
        <xdr:cNvPicPr>
          <a:picLocks noChangeAspect="1"/>
        </xdr:cNvPicPr>
      </xdr:nvPicPr>
      <xdr:blipFill>
        <a:blip xmlns:r="http://schemas.openxmlformats.org/officeDocument/2006/relationships" r:embed="rId7" cstate="screen"/>
        <a:srcRect/>
        <a:stretch>
          <a:fillRect/>
        </a:stretch>
      </xdr:blipFill>
      <xdr:spPr>
        <a:xfrm>
          <a:off x="57150" y="4371976"/>
          <a:ext cx="1522378" cy="2847974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14</xdr:row>
      <xdr:rowOff>76200</xdr:rowOff>
    </xdr:from>
    <xdr:to>
      <xdr:col>11</xdr:col>
      <xdr:colOff>257175</xdr:colOff>
      <xdr:row>17</xdr:row>
      <xdr:rowOff>57150</xdr:rowOff>
    </xdr:to>
    <xdr:pic>
      <xdr:nvPicPr>
        <xdr:cNvPr id="23" name="Рисунок 22" descr="3 стандартных цвета.jpg"/>
        <xdr:cNvPicPr>
          <a:picLocks noChangeAspect="1"/>
        </xdr:cNvPicPr>
      </xdr:nvPicPr>
      <xdr:blipFill>
        <a:blip xmlns:r="http://schemas.openxmlformats.org/officeDocument/2006/relationships" r:embed="rId8" cstate="screen"/>
        <a:srcRect b="32056"/>
        <a:stretch>
          <a:fillRect/>
        </a:stretch>
      </xdr:blipFill>
      <xdr:spPr>
        <a:xfrm>
          <a:off x="3381375" y="5534025"/>
          <a:ext cx="1400175" cy="55245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14</xdr:row>
      <xdr:rowOff>66675</xdr:rowOff>
    </xdr:from>
    <xdr:to>
      <xdr:col>15</xdr:col>
      <xdr:colOff>295275</xdr:colOff>
      <xdr:row>17</xdr:row>
      <xdr:rowOff>9525</xdr:rowOff>
    </xdr:to>
    <xdr:pic>
      <xdr:nvPicPr>
        <xdr:cNvPr id="25" name="Рисунок 24" descr="3 стандартных цвета.jpg"/>
        <xdr:cNvPicPr>
          <a:picLocks noChangeAspect="1"/>
        </xdr:cNvPicPr>
      </xdr:nvPicPr>
      <xdr:blipFill>
        <a:blip xmlns:r="http://schemas.openxmlformats.org/officeDocument/2006/relationships" r:embed="rId8" cstate="screen"/>
        <a:srcRect b="36742"/>
        <a:stretch>
          <a:fillRect/>
        </a:stretch>
      </xdr:blipFill>
      <xdr:spPr>
        <a:xfrm>
          <a:off x="4943475" y="5524500"/>
          <a:ext cx="1400175" cy="51435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14</xdr:row>
      <xdr:rowOff>66675</xdr:rowOff>
    </xdr:from>
    <xdr:to>
      <xdr:col>19</xdr:col>
      <xdr:colOff>190500</xdr:colOff>
      <xdr:row>17</xdr:row>
      <xdr:rowOff>47625</xdr:rowOff>
    </xdr:to>
    <xdr:pic>
      <xdr:nvPicPr>
        <xdr:cNvPr id="26" name="Рисунок 25" descr="3 стандартных цвета.jpg"/>
        <xdr:cNvPicPr>
          <a:picLocks noChangeAspect="1"/>
        </xdr:cNvPicPr>
      </xdr:nvPicPr>
      <xdr:blipFill>
        <a:blip xmlns:r="http://schemas.openxmlformats.org/officeDocument/2006/relationships" r:embed="rId9" cstate="screen"/>
        <a:srcRect/>
        <a:stretch>
          <a:fillRect/>
        </a:stretch>
      </xdr:blipFill>
      <xdr:spPr>
        <a:xfrm>
          <a:off x="6362700" y="4371975"/>
          <a:ext cx="1400175" cy="55245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20</xdr:row>
      <xdr:rowOff>95250</xdr:rowOff>
    </xdr:from>
    <xdr:to>
      <xdr:col>11</xdr:col>
      <xdr:colOff>314325</xdr:colOff>
      <xdr:row>23</xdr:row>
      <xdr:rowOff>60619</xdr:rowOff>
    </xdr:to>
    <xdr:pic>
      <xdr:nvPicPr>
        <xdr:cNvPr id="27" name="Рисунок 26" descr="3 стандартных цвета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33972"/>
        <a:stretch>
          <a:fillRect/>
        </a:stretch>
      </xdr:blipFill>
      <xdr:spPr>
        <a:xfrm>
          <a:off x="3343275" y="5562600"/>
          <a:ext cx="1400175" cy="536869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20</xdr:row>
      <xdr:rowOff>76199</xdr:rowOff>
    </xdr:from>
    <xdr:to>
      <xdr:col>15</xdr:col>
      <xdr:colOff>339752</xdr:colOff>
      <xdr:row>24</xdr:row>
      <xdr:rowOff>123824</xdr:rowOff>
    </xdr:to>
    <xdr:pic>
      <xdr:nvPicPr>
        <xdr:cNvPr id="28" name="Рисунок 27" descr="3-2 стандартных цвета.jpg"/>
        <xdr:cNvPicPr>
          <a:picLocks noChangeAspect="1"/>
        </xdr:cNvPicPr>
      </xdr:nvPicPr>
      <xdr:blipFill>
        <a:blip xmlns:r="http://schemas.openxmlformats.org/officeDocument/2006/relationships" r:embed="rId11" cstate="screen"/>
        <a:stretch>
          <a:fillRect/>
        </a:stretch>
      </xdr:blipFill>
      <xdr:spPr>
        <a:xfrm>
          <a:off x="4886325" y="5543549"/>
          <a:ext cx="1406552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38101</xdr:colOff>
      <xdr:row>5</xdr:row>
      <xdr:rowOff>43325</xdr:rowOff>
    </xdr:from>
    <xdr:to>
      <xdr:col>11</xdr:col>
      <xdr:colOff>228601</xdr:colOff>
      <xdr:row>14</xdr:row>
      <xdr:rowOff>95251</xdr:rowOff>
    </xdr:to>
    <xdr:pic>
      <xdr:nvPicPr>
        <xdr:cNvPr id="2" name="Рисунок 1" descr="standard.jpg"/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4095751" y="1072025"/>
          <a:ext cx="1828800" cy="1766426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11</xdr:col>
      <xdr:colOff>314326</xdr:colOff>
      <xdr:row>5</xdr:row>
      <xdr:rowOff>19050</xdr:rowOff>
    </xdr:from>
    <xdr:to>
      <xdr:col>16</xdr:col>
      <xdr:colOff>302353</xdr:colOff>
      <xdr:row>14</xdr:row>
      <xdr:rowOff>66675</xdr:rowOff>
    </xdr:to>
    <xdr:pic>
      <xdr:nvPicPr>
        <xdr:cNvPr id="5" name="Рисунок 4" descr="схема монтажа.jpg"/>
        <xdr:cNvPicPr>
          <a:picLocks noChangeAspect="1"/>
        </xdr:cNvPicPr>
      </xdr:nvPicPr>
      <xdr:blipFill>
        <a:blip xmlns:r="http://schemas.openxmlformats.org/officeDocument/2006/relationships" r:embed="rId2" cstate="screen"/>
        <a:stretch>
          <a:fillRect/>
        </a:stretch>
      </xdr:blipFill>
      <xdr:spPr>
        <a:xfrm>
          <a:off x="6010276" y="1047750"/>
          <a:ext cx="2035902" cy="176212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247649</xdr:colOff>
      <xdr:row>21</xdr:row>
      <xdr:rowOff>19050</xdr:rowOff>
    </xdr:from>
    <xdr:to>
      <xdr:col>3</xdr:col>
      <xdr:colOff>180974</xdr:colOff>
      <xdr:row>31</xdr:row>
      <xdr:rowOff>7184</xdr:rowOff>
    </xdr:to>
    <xdr:pic>
      <xdr:nvPicPr>
        <xdr:cNvPr id="6" name="Рисунок 5" descr="схема монтажа стандартный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247649" y="3714750"/>
          <a:ext cx="1914525" cy="1893134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5</xdr:col>
      <xdr:colOff>66675</xdr:colOff>
      <xdr:row>20</xdr:row>
      <xdr:rowOff>152400</xdr:rowOff>
    </xdr:from>
    <xdr:to>
      <xdr:col>9</xdr:col>
      <xdr:colOff>271947</xdr:colOff>
      <xdr:row>30</xdr:row>
      <xdr:rowOff>142875</xdr:rowOff>
    </xdr:to>
    <xdr:pic>
      <xdr:nvPicPr>
        <xdr:cNvPr id="7" name="Рисунок 6" descr="схема монтажа низкий.jpg"/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3076575" y="4305300"/>
          <a:ext cx="2072172" cy="189547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11</xdr:col>
      <xdr:colOff>28576</xdr:colOff>
      <xdr:row>21</xdr:row>
      <xdr:rowOff>2118</xdr:rowOff>
    </xdr:from>
    <xdr:to>
      <xdr:col>15</xdr:col>
      <xdr:colOff>304800</xdr:colOff>
      <xdr:row>31</xdr:row>
      <xdr:rowOff>19049</xdr:rowOff>
    </xdr:to>
    <xdr:pic>
      <xdr:nvPicPr>
        <xdr:cNvPr id="8" name="Рисунок 7" descr="схема монтажа высокий.jpg"/>
        <xdr:cNvPicPr>
          <a:picLocks noChangeAspect="1"/>
        </xdr:cNvPicPr>
      </xdr:nvPicPr>
      <xdr:blipFill>
        <a:blip xmlns:r="http://schemas.openxmlformats.org/officeDocument/2006/relationships" r:embed="rId5" cstate="screen"/>
        <a:stretch>
          <a:fillRect/>
        </a:stretch>
      </xdr:blipFill>
      <xdr:spPr>
        <a:xfrm>
          <a:off x="5724526" y="4345518"/>
          <a:ext cx="1914524" cy="1921931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6</xdr:row>
      <xdr:rowOff>9525</xdr:rowOff>
    </xdr:from>
    <xdr:to>
      <xdr:col>4</xdr:col>
      <xdr:colOff>219076</xdr:colOff>
      <xdr:row>11</xdr:row>
      <xdr:rowOff>91472</xdr:rowOff>
    </xdr:to>
    <xdr:pic>
      <xdr:nvPicPr>
        <xdr:cNvPr id="2" name="Picture 2" descr="\\sdc04\Департамент Маркетинга\Отдел Маркетинга\Buloychik\Новый продукт\Встроенный монтаж (проем без боковых перемычек)\Безымянный-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/>
        <a:srcRect/>
        <a:stretch>
          <a:fillRect/>
        </a:stretch>
      </xdr:blipFill>
      <xdr:spPr bwMode="auto">
        <a:xfrm>
          <a:off x="314326" y="1104900"/>
          <a:ext cx="1543050" cy="1034447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10</xdr:col>
      <xdr:colOff>142875</xdr:colOff>
      <xdr:row>11</xdr:row>
      <xdr:rowOff>64448</xdr:rowOff>
    </xdr:to>
    <xdr:pic>
      <xdr:nvPicPr>
        <xdr:cNvPr id="3" name="Picture 3" descr="Безымянный-1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/>
        <a:srcRect/>
        <a:stretch>
          <a:fillRect/>
        </a:stretch>
      </xdr:blipFill>
      <xdr:spPr bwMode="auto">
        <a:xfrm>
          <a:off x="2476500" y="1095375"/>
          <a:ext cx="1762125" cy="1016948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5</xdr:row>
      <xdr:rowOff>180976</xdr:rowOff>
    </xdr:from>
    <xdr:to>
      <xdr:col>15</xdr:col>
      <xdr:colOff>306206</xdr:colOff>
      <xdr:row>11</xdr:row>
      <xdr:rowOff>123826</xdr:rowOff>
    </xdr:to>
    <xdr:pic>
      <xdr:nvPicPr>
        <xdr:cNvPr id="4" name="Picture 4" descr="Безымянный"/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/>
        <a:srcRect/>
        <a:stretch>
          <a:fillRect/>
        </a:stretch>
      </xdr:blipFill>
      <xdr:spPr bwMode="auto">
        <a:xfrm>
          <a:off x="4705350" y="1085851"/>
          <a:ext cx="1744481" cy="108585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47626</xdr:colOff>
      <xdr:row>41</xdr:row>
      <xdr:rowOff>9525</xdr:rowOff>
    </xdr:from>
    <xdr:to>
      <xdr:col>2</xdr:col>
      <xdr:colOff>333376</xdr:colOff>
      <xdr:row>48</xdr:row>
      <xdr:rowOff>144248</xdr:rowOff>
    </xdr:to>
    <xdr:pic>
      <xdr:nvPicPr>
        <xdr:cNvPr id="6" name="Рисунок 5" descr="встр. монтаж за проемом.jpg"/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47626" y="8696325"/>
          <a:ext cx="1104900" cy="1468223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41</xdr:row>
      <xdr:rowOff>19050</xdr:rowOff>
    </xdr:from>
    <xdr:to>
      <xdr:col>6</xdr:col>
      <xdr:colOff>171450</xdr:colOff>
      <xdr:row>48</xdr:row>
      <xdr:rowOff>93075</xdr:rowOff>
    </xdr:to>
    <xdr:pic>
      <xdr:nvPicPr>
        <xdr:cNvPr id="7" name="Рисунок 6" descr="встр. монтаж в проеме.jpg"/>
        <xdr:cNvPicPr>
          <a:picLocks noChangeAspect="1"/>
        </xdr:cNvPicPr>
      </xdr:nvPicPr>
      <xdr:blipFill>
        <a:blip xmlns:r="http://schemas.openxmlformats.org/officeDocument/2006/relationships" r:embed="rId5" cstate="screen"/>
        <a:stretch>
          <a:fillRect/>
        </a:stretch>
      </xdr:blipFill>
      <xdr:spPr>
        <a:xfrm>
          <a:off x="1333500" y="8705850"/>
          <a:ext cx="1295400" cy="1407525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361951</xdr:colOff>
      <xdr:row>41</xdr:row>
      <xdr:rowOff>38100</xdr:rowOff>
    </xdr:from>
    <xdr:to>
      <xdr:col>9</xdr:col>
      <xdr:colOff>352426</xdr:colOff>
      <xdr:row>48</xdr:row>
      <xdr:rowOff>126197</xdr:rowOff>
    </xdr:to>
    <xdr:pic>
      <xdr:nvPicPr>
        <xdr:cNvPr id="8" name="Рисунок 7" descr="встр. монтаж перед проемом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2819401" y="8724900"/>
          <a:ext cx="1219200" cy="1421597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41</xdr:row>
      <xdr:rowOff>19050</xdr:rowOff>
    </xdr:from>
    <xdr:to>
      <xdr:col>16</xdr:col>
      <xdr:colOff>304799</xdr:colOff>
      <xdr:row>48</xdr:row>
      <xdr:rowOff>140161</xdr:rowOff>
    </xdr:to>
    <xdr:pic>
      <xdr:nvPicPr>
        <xdr:cNvPr id="9" name="Рисунок 8" descr="верх. наличник перед проемом.jpg"/>
        <xdr:cNvPicPr>
          <a:picLocks noChangeAspect="1"/>
        </xdr:cNvPicPr>
      </xdr:nvPicPr>
      <xdr:blipFill>
        <a:blip xmlns:r="http://schemas.openxmlformats.org/officeDocument/2006/relationships" r:embed="rId7" cstate="screen"/>
        <a:stretch>
          <a:fillRect/>
        </a:stretch>
      </xdr:blipFill>
      <xdr:spPr>
        <a:xfrm>
          <a:off x="5819774" y="8705850"/>
          <a:ext cx="1038225" cy="1454611"/>
        </a:xfrm>
        <a:prstGeom prst="rect">
          <a:avLst/>
        </a:prstGeom>
      </xdr:spPr>
    </xdr:pic>
    <xdr:clientData/>
  </xdr:twoCellAnchor>
  <xdr:twoCellAnchor editAs="oneCell">
    <xdr:from>
      <xdr:col>10</xdr:col>
      <xdr:colOff>342899</xdr:colOff>
      <xdr:row>41</xdr:row>
      <xdr:rowOff>28574</xdr:rowOff>
    </xdr:from>
    <xdr:to>
      <xdr:col>13</xdr:col>
      <xdr:colOff>95249</xdr:colOff>
      <xdr:row>48</xdr:row>
      <xdr:rowOff>166687</xdr:rowOff>
    </xdr:to>
    <xdr:pic>
      <xdr:nvPicPr>
        <xdr:cNvPr id="10" name="Рисунок 9" descr="верх. наличник в проеме.jpg"/>
        <xdr:cNvPicPr>
          <a:picLocks noChangeAspect="1"/>
        </xdr:cNvPicPr>
      </xdr:nvPicPr>
      <xdr:blipFill>
        <a:blip xmlns:r="http://schemas.openxmlformats.org/officeDocument/2006/relationships" r:embed="rId8" cstate="screen"/>
        <a:stretch>
          <a:fillRect/>
        </a:stretch>
      </xdr:blipFill>
      <xdr:spPr>
        <a:xfrm>
          <a:off x="4438649" y="8715374"/>
          <a:ext cx="981075" cy="1471613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123823</xdr:colOff>
      <xdr:row>50</xdr:row>
      <xdr:rowOff>47624</xdr:rowOff>
    </xdr:from>
    <xdr:to>
      <xdr:col>6</xdr:col>
      <xdr:colOff>323849</xdr:colOff>
      <xdr:row>55</xdr:row>
      <xdr:rowOff>50800</xdr:rowOff>
    </xdr:to>
    <xdr:pic>
      <xdr:nvPicPr>
        <xdr:cNvPr id="11" name="Рисунок 10" descr="комбинированный монтаж.jpg"/>
        <xdr:cNvPicPr>
          <a:picLocks noChangeAspect="1"/>
        </xdr:cNvPicPr>
      </xdr:nvPicPr>
      <xdr:blipFill>
        <a:blip xmlns:r="http://schemas.openxmlformats.org/officeDocument/2006/relationships" r:embed="rId9" cstate="screen"/>
        <a:stretch>
          <a:fillRect/>
        </a:stretch>
      </xdr:blipFill>
      <xdr:spPr>
        <a:xfrm>
          <a:off x="533398" y="10325099"/>
          <a:ext cx="2247901" cy="1498601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33</xdr:row>
      <xdr:rowOff>57150</xdr:rowOff>
    </xdr:from>
    <xdr:to>
      <xdr:col>13</xdr:col>
      <xdr:colOff>104013</xdr:colOff>
      <xdr:row>37</xdr:row>
      <xdr:rowOff>55626</xdr:rowOff>
    </xdr:to>
    <xdr:pic>
      <xdr:nvPicPr>
        <xdr:cNvPr id="12" name="Рисунок 11" descr="цвета декоративных наличников.jpg"/>
        <xdr:cNvPicPr>
          <a:picLocks noChangeAspect="1"/>
        </xdr:cNvPicPr>
      </xdr:nvPicPr>
      <xdr:blipFill>
        <a:blip xmlns:r="http://schemas.openxmlformats.org/officeDocument/2006/relationships" r:embed="rId10" cstate="screen"/>
        <a:stretch>
          <a:fillRect/>
        </a:stretch>
      </xdr:blipFill>
      <xdr:spPr>
        <a:xfrm>
          <a:off x="1828800" y="7086600"/>
          <a:ext cx="3599688" cy="7223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401732</xdr:colOff>
      <xdr:row>3</xdr:row>
      <xdr:rowOff>26896</xdr:rowOff>
    </xdr:from>
    <xdr:to>
      <xdr:col>23</xdr:col>
      <xdr:colOff>367753</xdr:colOff>
      <xdr:row>8</xdr:row>
      <xdr:rowOff>26488</xdr:rowOff>
    </xdr:to>
    <xdr:pic>
      <xdr:nvPicPr>
        <xdr:cNvPr id="2" name="Рисунок 1" descr="все с-панели.jpg"/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3729879" y="564778"/>
          <a:ext cx="6521462" cy="982348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94</xdr:row>
      <xdr:rowOff>47624</xdr:rowOff>
    </xdr:from>
    <xdr:to>
      <xdr:col>2</xdr:col>
      <xdr:colOff>214730</xdr:colOff>
      <xdr:row>98</xdr:row>
      <xdr:rowOff>85724</xdr:rowOff>
    </xdr:to>
    <xdr:pic>
      <xdr:nvPicPr>
        <xdr:cNvPr id="9" name="Рисунок 8" descr="теплоизоляция.jpg"/>
        <xdr:cNvPicPr>
          <a:picLocks noChangeAspect="1"/>
        </xdr:cNvPicPr>
      </xdr:nvPicPr>
      <xdr:blipFill>
        <a:blip xmlns:r="http://schemas.openxmlformats.org/officeDocument/2006/relationships" r:embed="rId2" cstate="screen"/>
        <a:stretch>
          <a:fillRect/>
        </a:stretch>
      </xdr:blipFill>
      <xdr:spPr>
        <a:xfrm>
          <a:off x="123825" y="16849724"/>
          <a:ext cx="816486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99</xdr:row>
      <xdr:rowOff>142875</xdr:rowOff>
    </xdr:from>
    <xdr:to>
      <xdr:col>2</xdr:col>
      <xdr:colOff>224256</xdr:colOff>
      <xdr:row>103</xdr:row>
      <xdr:rowOff>95250</xdr:rowOff>
    </xdr:to>
    <xdr:pic>
      <xdr:nvPicPr>
        <xdr:cNvPr id="10" name="Рисунок 9" descr="прочность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133350" y="17907000"/>
          <a:ext cx="816487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105</xdr:row>
      <xdr:rowOff>114300</xdr:rowOff>
    </xdr:from>
    <xdr:to>
      <xdr:col>2</xdr:col>
      <xdr:colOff>226919</xdr:colOff>
      <xdr:row>109</xdr:row>
      <xdr:rowOff>91009</xdr:rowOff>
    </xdr:to>
    <xdr:pic>
      <xdr:nvPicPr>
        <xdr:cNvPr id="11" name="Рисунок 10" descr="замкнутый контур.jpg"/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114300" y="19192875"/>
          <a:ext cx="838200" cy="833959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94</xdr:row>
      <xdr:rowOff>19050</xdr:rowOff>
    </xdr:from>
    <xdr:to>
      <xdr:col>22</xdr:col>
      <xdr:colOff>80683</xdr:colOff>
      <xdr:row>98</xdr:row>
      <xdr:rowOff>160378</xdr:rowOff>
    </xdr:to>
    <xdr:pic>
      <xdr:nvPicPr>
        <xdr:cNvPr id="12" name="Рисунок 11" descr="стойкость к коррозии.jpg"/>
        <xdr:cNvPicPr>
          <a:picLocks noChangeAspect="1"/>
        </xdr:cNvPicPr>
      </xdr:nvPicPr>
      <xdr:blipFill>
        <a:blip xmlns:r="http://schemas.openxmlformats.org/officeDocument/2006/relationships" r:embed="rId5" cstate="screen"/>
        <a:stretch>
          <a:fillRect/>
        </a:stretch>
      </xdr:blipFill>
      <xdr:spPr>
        <a:xfrm>
          <a:off x="6715125" y="16821150"/>
          <a:ext cx="914400" cy="912853"/>
        </a:xfrm>
        <a:prstGeom prst="rect">
          <a:avLst/>
        </a:prstGeom>
      </xdr:spPr>
    </xdr:pic>
    <xdr:clientData/>
  </xdr:twoCellAnchor>
  <xdr:twoCellAnchor editAs="oneCell">
    <xdr:from>
      <xdr:col>20</xdr:col>
      <xdr:colOff>19050</xdr:colOff>
      <xdr:row>100</xdr:row>
      <xdr:rowOff>9525</xdr:rowOff>
    </xdr:from>
    <xdr:to>
      <xdr:col>22</xdr:col>
      <xdr:colOff>109258</xdr:colOff>
      <xdr:row>104</xdr:row>
      <xdr:rowOff>41083</xdr:rowOff>
    </xdr:to>
    <xdr:pic>
      <xdr:nvPicPr>
        <xdr:cNvPr id="13" name="Рисунок 12" descr="герметизация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6686550" y="17964150"/>
          <a:ext cx="971550" cy="965008"/>
        </a:xfrm>
        <a:prstGeom prst="rect">
          <a:avLst/>
        </a:prstGeom>
      </xdr:spPr>
    </xdr:pic>
    <xdr:clientData/>
  </xdr:twoCellAnchor>
  <xdr:twoCellAnchor editAs="oneCell">
    <xdr:from>
      <xdr:col>19</xdr:col>
      <xdr:colOff>285751</xdr:colOff>
      <xdr:row>105</xdr:row>
      <xdr:rowOff>66675</xdr:rowOff>
    </xdr:from>
    <xdr:to>
      <xdr:col>22</xdr:col>
      <xdr:colOff>10646</xdr:colOff>
      <xdr:row>110</xdr:row>
      <xdr:rowOff>68454</xdr:rowOff>
    </xdr:to>
    <xdr:pic>
      <xdr:nvPicPr>
        <xdr:cNvPr id="14" name="Рисунок 13" descr="безопасность.jpg"/>
        <xdr:cNvPicPr>
          <a:picLocks noChangeAspect="1"/>
        </xdr:cNvPicPr>
      </xdr:nvPicPr>
      <xdr:blipFill>
        <a:blip xmlns:r="http://schemas.openxmlformats.org/officeDocument/2006/relationships" r:embed="rId7" cstate="screen"/>
        <a:stretch>
          <a:fillRect/>
        </a:stretch>
      </xdr:blipFill>
      <xdr:spPr>
        <a:xfrm>
          <a:off x="6619876" y="19145250"/>
          <a:ext cx="1047750" cy="10495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161925</xdr:rowOff>
        </xdr:from>
        <xdr:to>
          <xdr:col>7</xdr:col>
          <xdr:colOff>152400</xdr:colOff>
          <xdr:row>5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Наценка за торсионные пружины 5%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8949</xdr:rowOff>
    </xdr:from>
    <xdr:to>
      <xdr:col>19</xdr:col>
      <xdr:colOff>238126</xdr:colOff>
      <xdr:row>7</xdr:row>
      <xdr:rowOff>21444</xdr:rowOff>
    </xdr:to>
    <xdr:pic>
      <xdr:nvPicPr>
        <xdr:cNvPr id="5" name="Рисунок 4" descr="все с-панели.jpg"/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152401" y="475674"/>
          <a:ext cx="6419850" cy="96499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63</xdr:row>
      <xdr:rowOff>47624</xdr:rowOff>
    </xdr:from>
    <xdr:to>
      <xdr:col>2</xdr:col>
      <xdr:colOff>273561</xdr:colOff>
      <xdr:row>67</xdr:row>
      <xdr:rowOff>85724</xdr:rowOff>
    </xdr:to>
    <xdr:pic>
      <xdr:nvPicPr>
        <xdr:cNvPr id="6" name="Рисунок 5" descr="теплоизоляция.jpg"/>
        <xdr:cNvPicPr>
          <a:picLocks noChangeAspect="1"/>
        </xdr:cNvPicPr>
      </xdr:nvPicPr>
      <xdr:blipFill>
        <a:blip xmlns:r="http://schemas.openxmlformats.org/officeDocument/2006/relationships" r:embed="rId2" cstate="screen"/>
        <a:stretch>
          <a:fillRect/>
        </a:stretch>
      </xdr:blipFill>
      <xdr:spPr>
        <a:xfrm>
          <a:off x="123825" y="15916274"/>
          <a:ext cx="816486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142875</xdr:rowOff>
    </xdr:from>
    <xdr:to>
      <xdr:col>2</xdr:col>
      <xdr:colOff>283087</xdr:colOff>
      <xdr:row>72</xdr:row>
      <xdr:rowOff>95250</xdr:rowOff>
    </xdr:to>
    <xdr:pic>
      <xdr:nvPicPr>
        <xdr:cNvPr id="4" name="Рисунок 3" descr="прочность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133350" y="16973550"/>
          <a:ext cx="816487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74</xdr:row>
      <xdr:rowOff>114300</xdr:rowOff>
    </xdr:from>
    <xdr:to>
      <xdr:col>2</xdr:col>
      <xdr:colOff>285750</xdr:colOff>
      <xdr:row>78</xdr:row>
      <xdr:rowOff>176734</xdr:rowOff>
    </xdr:to>
    <xdr:pic>
      <xdr:nvPicPr>
        <xdr:cNvPr id="7" name="Рисунок 6" descr="замкнутый контур.jpg"/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114300" y="18268950"/>
          <a:ext cx="838200" cy="833959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63</xdr:row>
      <xdr:rowOff>19050</xdr:rowOff>
    </xdr:from>
    <xdr:to>
      <xdr:col>22</xdr:col>
      <xdr:colOff>295275</xdr:colOff>
      <xdr:row>67</xdr:row>
      <xdr:rowOff>160378</xdr:rowOff>
    </xdr:to>
    <xdr:pic>
      <xdr:nvPicPr>
        <xdr:cNvPr id="8" name="Рисунок 7" descr="стойкость к коррозии.jpg"/>
        <xdr:cNvPicPr>
          <a:picLocks noChangeAspect="1"/>
        </xdr:cNvPicPr>
      </xdr:nvPicPr>
      <xdr:blipFill>
        <a:blip xmlns:r="http://schemas.openxmlformats.org/officeDocument/2006/relationships" r:embed="rId5" cstate="screen"/>
        <a:stretch>
          <a:fillRect/>
        </a:stretch>
      </xdr:blipFill>
      <xdr:spPr>
        <a:xfrm>
          <a:off x="6715125" y="15887700"/>
          <a:ext cx="914400" cy="912853"/>
        </a:xfrm>
        <a:prstGeom prst="rect">
          <a:avLst/>
        </a:prstGeom>
      </xdr:spPr>
    </xdr:pic>
    <xdr:clientData/>
  </xdr:twoCellAnchor>
  <xdr:twoCellAnchor editAs="oneCell">
    <xdr:from>
      <xdr:col>20</xdr:col>
      <xdr:colOff>19050</xdr:colOff>
      <xdr:row>69</xdr:row>
      <xdr:rowOff>9525</xdr:rowOff>
    </xdr:from>
    <xdr:to>
      <xdr:col>22</xdr:col>
      <xdr:colOff>323850</xdr:colOff>
      <xdr:row>73</xdr:row>
      <xdr:rowOff>41083</xdr:rowOff>
    </xdr:to>
    <xdr:pic>
      <xdr:nvPicPr>
        <xdr:cNvPr id="9" name="Рисунок 8" descr="герметизация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6686550" y="17030700"/>
          <a:ext cx="971550" cy="965008"/>
        </a:xfrm>
        <a:prstGeom prst="rect">
          <a:avLst/>
        </a:prstGeom>
      </xdr:spPr>
    </xdr:pic>
    <xdr:clientData/>
  </xdr:twoCellAnchor>
  <xdr:twoCellAnchor editAs="oneCell">
    <xdr:from>
      <xdr:col>19</xdr:col>
      <xdr:colOff>285751</xdr:colOff>
      <xdr:row>74</xdr:row>
      <xdr:rowOff>66675</xdr:rowOff>
    </xdr:from>
    <xdr:to>
      <xdr:col>23</xdr:col>
      <xdr:colOff>1</xdr:colOff>
      <xdr:row>79</xdr:row>
      <xdr:rowOff>154179</xdr:rowOff>
    </xdr:to>
    <xdr:pic>
      <xdr:nvPicPr>
        <xdr:cNvPr id="10" name="Рисунок 9" descr="безопасность.jpg"/>
        <xdr:cNvPicPr>
          <a:picLocks noChangeAspect="1"/>
        </xdr:cNvPicPr>
      </xdr:nvPicPr>
      <xdr:blipFill>
        <a:blip xmlns:r="http://schemas.openxmlformats.org/officeDocument/2006/relationships" r:embed="rId7" cstate="screen"/>
        <a:stretch>
          <a:fillRect/>
        </a:stretch>
      </xdr:blipFill>
      <xdr:spPr>
        <a:xfrm>
          <a:off x="6619876" y="19002375"/>
          <a:ext cx="1047750" cy="10495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8949</xdr:rowOff>
    </xdr:from>
    <xdr:to>
      <xdr:col>19</xdr:col>
      <xdr:colOff>238126</xdr:colOff>
      <xdr:row>7</xdr:row>
      <xdr:rowOff>21444</xdr:rowOff>
    </xdr:to>
    <xdr:pic>
      <xdr:nvPicPr>
        <xdr:cNvPr id="2" name="Рисунок 1" descr="все с-панели.jpg"/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152401" y="475674"/>
          <a:ext cx="6419850" cy="96499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89</xdr:row>
      <xdr:rowOff>47624</xdr:rowOff>
    </xdr:from>
    <xdr:to>
      <xdr:col>2</xdr:col>
      <xdr:colOff>273561</xdr:colOff>
      <xdr:row>93</xdr:row>
      <xdr:rowOff>85724</xdr:rowOff>
    </xdr:to>
    <xdr:pic>
      <xdr:nvPicPr>
        <xdr:cNvPr id="3" name="Рисунок 2" descr="теплоизоляция.jpg"/>
        <xdr:cNvPicPr>
          <a:picLocks noChangeAspect="1"/>
        </xdr:cNvPicPr>
      </xdr:nvPicPr>
      <xdr:blipFill>
        <a:blip xmlns:r="http://schemas.openxmlformats.org/officeDocument/2006/relationships" r:embed="rId2" cstate="screen"/>
        <a:stretch>
          <a:fillRect/>
        </a:stretch>
      </xdr:blipFill>
      <xdr:spPr>
        <a:xfrm>
          <a:off x="123825" y="16706849"/>
          <a:ext cx="816486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94</xdr:row>
      <xdr:rowOff>142875</xdr:rowOff>
    </xdr:from>
    <xdr:to>
      <xdr:col>2</xdr:col>
      <xdr:colOff>283087</xdr:colOff>
      <xdr:row>98</xdr:row>
      <xdr:rowOff>95250</xdr:rowOff>
    </xdr:to>
    <xdr:pic>
      <xdr:nvPicPr>
        <xdr:cNvPr id="4" name="Рисунок 3" descr="прочность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133350" y="17764125"/>
          <a:ext cx="816487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100</xdr:row>
      <xdr:rowOff>114300</xdr:rowOff>
    </xdr:from>
    <xdr:to>
      <xdr:col>2</xdr:col>
      <xdr:colOff>285750</xdr:colOff>
      <xdr:row>104</xdr:row>
      <xdr:rowOff>176734</xdr:rowOff>
    </xdr:to>
    <xdr:pic>
      <xdr:nvPicPr>
        <xdr:cNvPr id="5" name="Рисунок 4" descr="замкнутый контур.jpg"/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114300" y="19050000"/>
          <a:ext cx="838200" cy="833959"/>
        </a:xfrm>
        <a:prstGeom prst="rect">
          <a:avLst/>
        </a:prstGeom>
      </xdr:spPr>
    </xdr:pic>
    <xdr:clientData/>
  </xdr:twoCellAnchor>
  <xdr:twoCellAnchor editAs="oneCell">
    <xdr:from>
      <xdr:col>20</xdr:col>
      <xdr:colOff>47625</xdr:colOff>
      <xdr:row>89</xdr:row>
      <xdr:rowOff>19050</xdr:rowOff>
    </xdr:from>
    <xdr:to>
      <xdr:col>22</xdr:col>
      <xdr:colOff>295275</xdr:colOff>
      <xdr:row>93</xdr:row>
      <xdr:rowOff>160378</xdr:rowOff>
    </xdr:to>
    <xdr:pic>
      <xdr:nvPicPr>
        <xdr:cNvPr id="6" name="Рисунок 5" descr="стойкость к коррозии.jpg"/>
        <xdr:cNvPicPr>
          <a:picLocks noChangeAspect="1"/>
        </xdr:cNvPicPr>
      </xdr:nvPicPr>
      <xdr:blipFill>
        <a:blip xmlns:r="http://schemas.openxmlformats.org/officeDocument/2006/relationships" r:embed="rId5" cstate="screen"/>
        <a:stretch>
          <a:fillRect/>
        </a:stretch>
      </xdr:blipFill>
      <xdr:spPr>
        <a:xfrm>
          <a:off x="6715125" y="16678275"/>
          <a:ext cx="914400" cy="912853"/>
        </a:xfrm>
        <a:prstGeom prst="rect">
          <a:avLst/>
        </a:prstGeom>
      </xdr:spPr>
    </xdr:pic>
    <xdr:clientData/>
  </xdr:twoCellAnchor>
  <xdr:twoCellAnchor editAs="oneCell">
    <xdr:from>
      <xdr:col>20</xdr:col>
      <xdr:colOff>19050</xdr:colOff>
      <xdr:row>95</xdr:row>
      <xdr:rowOff>9525</xdr:rowOff>
    </xdr:from>
    <xdr:to>
      <xdr:col>22</xdr:col>
      <xdr:colOff>323850</xdr:colOff>
      <xdr:row>99</xdr:row>
      <xdr:rowOff>41083</xdr:rowOff>
    </xdr:to>
    <xdr:pic>
      <xdr:nvPicPr>
        <xdr:cNvPr id="7" name="Рисунок 6" descr="герметизация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6686550" y="17821275"/>
          <a:ext cx="971550" cy="965008"/>
        </a:xfrm>
        <a:prstGeom prst="rect">
          <a:avLst/>
        </a:prstGeom>
      </xdr:spPr>
    </xdr:pic>
    <xdr:clientData/>
  </xdr:twoCellAnchor>
  <xdr:twoCellAnchor editAs="oneCell">
    <xdr:from>
      <xdr:col>19</xdr:col>
      <xdr:colOff>285751</xdr:colOff>
      <xdr:row>100</xdr:row>
      <xdr:rowOff>66675</xdr:rowOff>
    </xdr:from>
    <xdr:to>
      <xdr:col>23</xdr:col>
      <xdr:colOff>1</xdr:colOff>
      <xdr:row>105</xdr:row>
      <xdr:rowOff>154179</xdr:rowOff>
    </xdr:to>
    <xdr:pic>
      <xdr:nvPicPr>
        <xdr:cNvPr id="8" name="Рисунок 7" descr="безопасность.jpg"/>
        <xdr:cNvPicPr>
          <a:picLocks noChangeAspect="1"/>
        </xdr:cNvPicPr>
      </xdr:nvPicPr>
      <xdr:blipFill>
        <a:blip xmlns:r="http://schemas.openxmlformats.org/officeDocument/2006/relationships" r:embed="rId7" cstate="screen"/>
        <a:stretch>
          <a:fillRect/>
        </a:stretch>
      </xdr:blipFill>
      <xdr:spPr>
        <a:xfrm>
          <a:off x="6619876" y="19002375"/>
          <a:ext cx="1047750" cy="10495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219076</xdr:colOff>
      <xdr:row>2</xdr:row>
      <xdr:rowOff>27502</xdr:rowOff>
    </xdr:from>
    <xdr:to>
      <xdr:col>24</xdr:col>
      <xdr:colOff>386635</xdr:colOff>
      <xdr:row>7</xdr:row>
      <xdr:rowOff>171450</xdr:rowOff>
    </xdr:to>
    <xdr:pic>
      <xdr:nvPicPr>
        <xdr:cNvPr id="2" name="Рисунок 1" descr="все с-панели.jpg"/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3533776" y="503752"/>
          <a:ext cx="6787434" cy="102024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92</xdr:row>
      <xdr:rowOff>9525</xdr:rowOff>
    </xdr:from>
    <xdr:to>
      <xdr:col>2</xdr:col>
      <xdr:colOff>211456</xdr:colOff>
      <xdr:row>97</xdr:row>
      <xdr:rowOff>0</xdr:rowOff>
    </xdr:to>
    <xdr:pic>
      <xdr:nvPicPr>
        <xdr:cNvPr id="7" name="Рисунок 6" descr="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925" y="16773525"/>
          <a:ext cx="754381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99</xdr:row>
      <xdr:rowOff>47625</xdr:rowOff>
    </xdr:from>
    <xdr:to>
      <xdr:col>2</xdr:col>
      <xdr:colOff>219075</xdr:colOff>
      <xdr:row>102</xdr:row>
      <xdr:rowOff>95250</xdr:rowOff>
    </xdr:to>
    <xdr:pic>
      <xdr:nvPicPr>
        <xdr:cNvPr id="9" name="Рисунок 8" descr="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3350" y="17954625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19</xdr:col>
      <xdr:colOff>323850</xdr:colOff>
      <xdr:row>92</xdr:row>
      <xdr:rowOff>38100</xdr:rowOff>
    </xdr:from>
    <xdr:to>
      <xdr:col>21</xdr:col>
      <xdr:colOff>247650</xdr:colOff>
      <xdr:row>97</xdr:row>
      <xdr:rowOff>81562</xdr:rowOff>
    </xdr:to>
    <xdr:pic>
      <xdr:nvPicPr>
        <xdr:cNvPr id="10" name="Рисунок 9" descr="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57975" y="16802100"/>
          <a:ext cx="809625" cy="805462"/>
        </a:xfrm>
        <a:prstGeom prst="rect">
          <a:avLst/>
        </a:prstGeom>
      </xdr:spPr>
    </xdr:pic>
    <xdr:clientData/>
  </xdr:twoCellAnchor>
  <xdr:twoCellAnchor editAs="oneCell">
    <xdr:from>
      <xdr:col>20</xdr:col>
      <xdr:colOff>38100</xdr:colOff>
      <xdr:row>99</xdr:row>
      <xdr:rowOff>66675</xdr:rowOff>
    </xdr:from>
    <xdr:to>
      <xdr:col>22</xdr:col>
      <xdr:colOff>9525</xdr:colOff>
      <xdr:row>102</xdr:row>
      <xdr:rowOff>146009</xdr:rowOff>
    </xdr:to>
    <xdr:pic>
      <xdr:nvPicPr>
        <xdr:cNvPr id="11" name="Рисунок 10" descr="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705600" y="17973675"/>
          <a:ext cx="828675" cy="822284"/>
        </a:xfrm>
        <a:prstGeom prst="rect">
          <a:avLst/>
        </a:prstGeom>
      </xdr:spPr>
    </xdr:pic>
    <xdr:clientData/>
  </xdr:twoCellAnchor>
  <xdr:twoCellAnchor editAs="oneCell">
    <xdr:from>
      <xdr:col>20</xdr:col>
      <xdr:colOff>9525</xdr:colOff>
      <xdr:row>103</xdr:row>
      <xdr:rowOff>180975</xdr:rowOff>
    </xdr:from>
    <xdr:to>
      <xdr:col>22</xdr:col>
      <xdr:colOff>38100</xdr:colOff>
      <xdr:row>108</xdr:row>
      <xdr:rowOff>109329</xdr:rowOff>
    </xdr:to>
    <xdr:pic>
      <xdr:nvPicPr>
        <xdr:cNvPr id="12" name="Рисунок 11" descr="5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77025" y="19021425"/>
          <a:ext cx="885825" cy="89037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104</xdr:row>
      <xdr:rowOff>95250</xdr:rowOff>
    </xdr:from>
    <xdr:to>
      <xdr:col>2</xdr:col>
      <xdr:colOff>180976</xdr:colOff>
      <xdr:row>108</xdr:row>
      <xdr:rowOff>93561</xdr:rowOff>
    </xdr:to>
    <xdr:pic>
      <xdr:nvPicPr>
        <xdr:cNvPr id="13" name="Рисунок 12" descr="6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6" y="19126200"/>
          <a:ext cx="762000" cy="7698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161925</xdr:rowOff>
        </xdr:from>
        <xdr:to>
          <xdr:col>7</xdr:col>
          <xdr:colOff>276225</xdr:colOff>
          <xdr:row>5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Наценка за торсионные пружины 5%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6</xdr:row>
      <xdr:rowOff>28574</xdr:rowOff>
    </xdr:from>
    <xdr:to>
      <xdr:col>8</xdr:col>
      <xdr:colOff>228600</xdr:colOff>
      <xdr:row>11</xdr:row>
      <xdr:rowOff>100444</xdr:rowOff>
    </xdr:to>
    <xdr:pic>
      <xdr:nvPicPr>
        <xdr:cNvPr id="2" name="Рисунок 1" descr="3 стандартных цвета.jpg"/>
        <xdr:cNvPicPr>
          <a:picLocks noChangeAspect="1"/>
        </xdr:cNvPicPr>
      </xdr:nvPicPr>
      <xdr:blipFill>
        <a:blip xmlns:r="http://schemas.openxmlformats.org/officeDocument/2006/relationships" r:embed="rId1" cstate="screen"/>
        <a:srcRect r="48898"/>
        <a:stretch>
          <a:fillRect/>
        </a:stretch>
      </xdr:blipFill>
      <xdr:spPr>
        <a:xfrm>
          <a:off x="3657600" y="1038224"/>
          <a:ext cx="876300" cy="995795"/>
        </a:xfrm>
        <a:prstGeom prst="rect">
          <a:avLst/>
        </a:prstGeom>
      </xdr:spPr>
    </xdr:pic>
    <xdr:clientData/>
  </xdr:twoCellAnchor>
  <xdr:twoCellAnchor editAs="oneCell">
    <xdr:from>
      <xdr:col>13</xdr:col>
      <xdr:colOff>752475</xdr:colOff>
      <xdr:row>5</xdr:row>
      <xdr:rowOff>133350</xdr:rowOff>
    </xdr:from>
    <xdr:to>
      <xdr:col>15</xdr:col>
      <xdr:colOff>277987</xdr:colOff>
      <xdr:row>9</xdr:row>
      <xdr:rowOff>114300</xdr:rowOff>
    </xdr:to>
    <xdr:pic>
      <xdr:nvPicPr>
        <xdr:cNvPr id="3" name="Рисунок 2" descr="3 под дерево.jpg"/>
        <xdr:cNvPicPr>
          <a:picLocks noChangeAspect="1"/>
        </xdr:cNvPicPr>
      </xdr:nvPicPr>
      <xdr:blipFill>
        <a:blip xmlns:r="http://schemas.openxmlformats.org/officeDocument/2006/relationships" r:embed="rId2" cstate="screen"/>
        <a:srcRect r="43972"/>
        <a:stretch>
          <a:fillRect/>
        </a:stretch>
      </xdr:blipFill>
      <xdr:spPr>
        <a:xfrm>
          <a:off x="7934325" y="952500"/>
          <a:ext cx="935212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</xdr:row>
      <xdr:rowOff>82069</xdr:rowOff>
    </xdr:from>
    <xdr:to>
      <xdr:col>2</xdr:col>
      <xdr:colOff>380999</xdr:colOff>
      <xdr:row>13</xdr:row>
      <xdr:rowOff>116967</xdr:rowOff>
    </xdr:to>
    <xdr:pic>
      <xdr:nvPicPr>
        <xdr:cNvPr id="5" name="Рисунок 4" descr="S Ral9016_бок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9525" y="901219"/>
          <a:ext cx="990599" cy="1501748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5</xdr:row>
      <xdr:rowOff>12497</xdr:rowOff>
    </xdr:from>
    <xdr:to>
      <xdr:col>3</xdr:col>
      <xdr:colOff>542925</xdr:colOff>
      <xdr:row>14</xdr:row>
      <xdr:rowOff>19050</xdr:rowOff>
    </xdr:to>
    <xdr:pic>
      <xdr:nvPicPr>
        <xdr:cNvPr id="6" name="Рисунок 5" descr="S Ral8014_бок.jpg"/>
        <xdr:cNvPicPr>
          <a:picLocks noChangeAspect="1"/>
        </xdr:cNvPicPr>
      </xdr:nvPicPr>
      <xdr:blipFill>
        <a:blip xmlns:r="http://schemas.openxmlformats.org/officeDocument/2006/relationships" r:embed="rId4" cstate="screen"/>
        <a:srcRect/>
        <a:stretch>
          <a:fillRect/>
        </a:stretch>
      </xdr:blipFill>
      <xdr:spPr>
        <a:xfrm>
          <a:off x="857250" y="831647"/>
          <a:ext cx="971550" cy="1625803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381001</xdr:colOff>
      <xdr:row>5</xdr:row>
      <xdr:rowOff>76200</xdr:rowOff>
    </xdr:from>
    <xdr:to>
      <xdr:col>4</xdr:col>
      <xdr:colOff>561975</xdr:colOff>
      <xdr:row>14</xdr:row>
      <xdr:rowOff>28575</xdr:rowOff>
    </xdr:to>
    <xdr:pic>
      <xdr:nvPicPr>
        <xdr:cNvPr id="7" name="Рисунок 6" descr="S Ral7016_бок.jpg"/>
        <xdr:cNvPicPr>
          <a:picLocks noChangeAspect="1"/>
        </xdr:cNvPicPr>
      </xdr:nvPicPr>
      <xdr:blipFill>
        <a:blip xmlns:r="http://schemas.openxmlformats.org/officeDocument/2006/relationships" r:embed="rId5" cstate="screen"/>
        <a:srcRect/>
        <a:stretch>
          <a:fillRect/>
        </a:stretch>
      </xdr:blipFill>
      <xdr:spPr>
        <a:xfrm>
          <a:off x="1666876" y="895350"/>
          <a:ext cx="790574" cy="1571625"/>
        </a:xfrm>
        <a:prstGeom prst="rect">
          <a:avLst/>
        </a:prstGeom>
      </xdr:spPr>
    </xdr:pic>
    <xdr:clientData/>
  </xdr:twoCellAnchor>
  <xdr:twoCellAnchor editAs="oneCell">
    <xdr:from>
      <xdr:col>10</xdr:col>
      <xdr:colOff>95249</xdr:colOff>
      <xdr:row>5</xdr:row>
      <xdr:rowOff>39527</xdr:rowOff>
    </xdr:from>
    <xdr:to>
      <xdr:col>11</xdr:col>
      <xdr:colOff>476250</xdr:colOff>
      <xdr:row>13</xdr:row>
      <xdr:rowOff>108109</xdr:rowOff>
    </xdr:to>
    <xdr:pic>
      <xdr:nvPicPr>
        <xdr:cNvPr id="8" name="Рисунок 7" descr="S Темный дуб_бок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5153024" y="858677"/>
          <a:ext cx="990601" cy="1535432"/>
        </a:xfrm>
        <a:prstGeom prst="rect">
          <a:avLst/>
        </a:prstGeom>
      </xdr:spPr>
    </xdr:pic>
    <xdr:clientData/>
  </xdr:twoCellAnchor>
  <xdr:twoCellAnchor editAs="oneCell">
    <xdr:from>
      <xdr:col>11</xdr:col>
      <xdr:colOff>333375</xdr:colOff>
      <xdr:row>5</xdr:row>
      <xdr:rowOff>9524</xdr:rowOff>
    </xdr:from>
    <xdr:to>
      <xdr:col>12</xdr:col>
      <xdr:colOff>552450</xdr:colOff>
      <xdr:row>14</xdr:row>
      <xdr:rowOff>58967</xdr:rowOff>
    </xdr:to>
    <xdr:pic>
      <xdr:nvPicPr>
        <xdr:cNvPr id="9" name="Рисунок 8" descr="S Золотой дуб_бок.jpg"/>
        <xdr:cNvPicPr>
          <a:picLocks noChangeAspect="1"/>
        </xdr:cNvPicPr>
      </xdr:nvPicPr>
      <xdr:blipFill>
        <a:blip xmlns:r="http://schemas.openxmlformats.org/officeDocument/2006/relationships" r:embed="rId7" cstate="screen"/>
        <a:srcRect/>
        <a:stretch>
          <a:fillRect/>
        </a:stretch>
      </xdr:blipFill>
      <xdr:spPr>
        <a:xfrm>
          <a:off x="6000750" y="828674"/>
          <a:ext cx="981075" cy="1668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44"/>
  <sheetViews>
    <sheetView showGridLines="0" view="pageBreakPreview" topLeftCell="A25" zoomScale="115" zoomScaleNormal="100" zoomScaleSheetLayoutView="115" workbookViewId="0">
      <selection activeCell="J12" sqref="J12"/>
    </sheetView>
  </sheetViews>
  <sheetFormatPr defaultRowHeight="15" x14ac:dyDescent="0.25"/>
  <cols>
    <col min="1" max="6" width="6.140625" customWidth="1"/>
    <col min="7" max="7" width="8" customWidth="1"/>
    <col min="8" max="17" width="6.140625" customWidth="1"/>
  </cols>
  <sheetData>
    <row r="1" spans="1:17" x14ac:dyDescent="0.2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x14ac:dyDescent="0.2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7.25" customHeight="1" x14ac:dyDescent="0.25">
      <c r="A4" s="251" t="s">
        <v>569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x14ac:dyDescent="0.2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x14ac:dyDescent="0.25">
      <c r="A6" s="227" t="s">
        <v>568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ht="15.75" x14ac:dyDescent="0.25">
      <c r="A7" s="255" t="s">
        <v>464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</row>
    <row r="8" spans="1:17" s="217" customFormat="1" ht="14.25" hidden="1" customHeight="1" x14ac:dyDescent="0.25">
      <c r="A8" s="257" t="s">
        <v>538</v>
      </c>
      <c r="B8" s="257"/>
      <c r="C8" s="257"/>
      <c r="D8" s="257"/>
      <c r="E8" s="257"/>
      <c r="F8" s="257"/>
      <c r="G8" s="258"/>
      <c r="H8" s="225">
        <v>1</v>
      </c>
      <c r="J8" s="61"/>
      <c r="K8" s="61"/>
      <c r="L8" s="61"/>
      <c r="M8" s="61"/>
      <c r="N8" s="61"/>
      <c r="O8" s="61"/>
      <c r="P8" s="61"/>
      <c r="Q8" s="61"/>
    </row>
    <row r="9" spans="1:17" s="217" customFormat="1" x14ac:dyDescent="0.25">
      <c r="A9" s="260" t="s">
        <v>542</v>
      </c>
      <c r="B9" s="260"/>
      <c r="C9" s="260"/>
      <c r="D9" s="260"/>
      <c r="E9" s="260"/>
      <c r="F9" s="260"/>
      <c r="G9" s="261"/>
      <c r="H9" s="228">
        <v>0.12</v>
      </c>
      <c r="I9" s="229"/>
      <c r="J9" s="260" t="s">
        <v>545</v>
      </c>
      <c r="K9" s="260"/>
      <c r="L9" s="260"/>
      <c r="M9" s="260"/>
      <c r="N9" s="260"/>
      <c r="O9" s="260"/>
      <c r="P9" s="261"/>
      <c r="Q9" s="228">
        <v>0</v>
      </c>
    </row>
    <row r="10" spans="1:17" s="217" customFormat="1" x14ac:dyDescent="0.25">
      <c r="A10" s="260" t="s">
        <v>539</v>
      </c>
      <c r="B10" s="260"/>
      <c r="C10" s="260"/>
      <c r="D10" s="260"/>
      <c r="E10" s="260"/>
      <c r="F10" s="260"/>
      <c r="G10" s="261"/>
      <c r="H10" s="228">
        <v>0.2</v>
      </c>
      <c r="I10" s="229"/>
      <c r="J10" s="260" t="s">
        <v>540</v>
      </c>
      <c r="K10" s="260"/>
      <c r="L10" s="260"/>
      <c r="M10" s="260"/>
      <c r="N10" s="260"/>
      <c r="O10" s="260"/>
      <c r="P10" s="261"/>
      <c r="Q10" s="228">
        <v>0</v>
      </c>
    </row>
    <row r="11" spans="1:17" s="217" customFormat="1" x14ac:dyDescent="0.25">
      <c r="A11" s="260"/>
      <c r="B11" s="260"/>
      <c r="C11" s="260"/>
      <c r="D11" s="260"/>
      <c r="E11" s="260"/>
      <c r="F11" s="260"/>
      <c r="G11" s="261"/>
      <c r="H11" s="228"/>
      <c r="I11" s="229"/>
      <c r="J11" s="260" t="s">
        <v>541</v>
      </c>
      <c r="K11" s="260"/>
      <c r="L11" s="260"/>
      <c r="M11" s="260"/>
      <c r="N11" s="260"/>
      <c r="O11" s="260"/>
      <c r="P11" s="261"/>
      <c r="Q11" s="228">
        <v>0</v>
      </c>
    </row>
    <row r="12" spans="1:17" s="217" customFormat="1" x14ac:dyDescent="0.25">
      <c r="A12" s="229"/>
      <c r="B12" s="229"/>
      <c r="C12" s="229"/>
      <c r="D12" s="229"/>
      <c r="E12" s="229"/>
      <c r="F12" s="229"/>
      <c r="G12" s="229"/>
      <c r="H12" s="229"/>
      <c r="I12" s="229"/>
      <c r="J12" s="230"/>
      <c r="K12" s="230"/>
      <c r="L12" s="230"/>
      <c r="M12" s="230"/>
      <c r="N12" s="230"/>
      <c r="O12" s="230"/>
      <c r="P12" s="230"/>
      <c r="Q12" s="230"/>
    </row>
    <row r="13" spans="1:17" s="217" customFormat="1" x14ac:dyDescent="0.25">
      <c r="A13" s="229"/>
      <c r="B13" s="229"/>
      <c r="C13" s="229"/>
      <c r="D13" s="229"/>
      <c r="E13" s="229"/>
      <c r="F13" s="229"/>
      <c r="G13" s="229"/>
      <c r="H13" s="229"/>
      <c r="I13" s="229"/>
      <c r="J13" s="230"/>
      <c r="K13" s="230"/>
      <c r="L13" s="230"/>
      <c r="M13" s="230"/>
      <c r="N13" s="230"/>
      <c r="O13" s="230"/>
      <c r="P13" s="230"/>
      <c r="Q13" s="230"/>
    </row>
    <row r="14" spans="1:17" x14ac:dyDescent="0.25">
      <c r="A14" s="229"/>
      <c r="B14" s="229"/>
      <c r="C14" s="229"/>
      <c r="D14" s="229"/>
      <c r="E14" s="229"/>
      <c r="F14" s="229"/>
      <c r="G14" s="229"/>
      <c r="H14" s="229"/>
      <c r="I14" s="229"/>
      <c r="J14" s="226"/>
      <c r="K14" s="226"/>
      <c r="L14" s="226"/>
      <c r="M14" s="226"/>
      <c r="N14" s="226"/>
      <c r="O14" s="226"/>
      <c r="P14" s="226"/>
      <c r="Q14" s="226"/>
    </row>
    <row r="15" spans="1:17" ht="15.75" x14ac:dyDescent="0.25">
      <c r="A15" s="231" t="s">
        <v>451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7" x14ac:dyDescent="0.25">
      <c r="A16" s="253" t="s">
        <v>448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</row>
    <row r="17" spans="1:17" x14ac:dyDescent="0.25">
      <c r="A17" s="256" t="s">
        <v>449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x14ac:dyDescent="0.25">
      <c r="A18" s="253" t="s">
        <v>450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</row>
    <row r="19" spans="1:17" x14ac:dyDescent="0.25">
      <c r="A19" s="253" t="s">
        <v>502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</row>
    <row r="20" spans="1:17" x14ac:dyDescent="0.25">
      <c r="A20" s="259" t="s">
        <v>567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</row>
    <row r="21" spans="1:17" x14ac:dyDescent="0.25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</row>
    <row r="22" spans="1:17" x14ac:dyDescent="0.2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15.75" x14ac:dyDescent="0.25">
      <c r="A23" s="231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x14ac:dyDescent="0.25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</row>
    <row r="25" spans="1:17" x14ac:dyDescent="0.25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</row>
    <row r="26" spans="1:17" x14ac:dyDescent="0.25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</row>
    <row r="27" spans="1:17" x14ac:dyDescent="0.25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</row>
    <row r="28" spans="1:17" x14ac:dyDescent="0.25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</row>
    <row r="29" spans="1:17" x14ac:dyDescent="0.25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</row>
    <row r="30" spans="1:17" x14ac:dyDescent="0.25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</row>
    <row r="31" spans="1:17" x14ac:dyDescent="0.25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</row>
    <row r="32" spans="1:17" x14ac:dyDescent="0.25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</row>
    <row r="33" spans="1:17" x14ac:dyDescent="0.25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</row>
    <row r="34" spans="1:17" s="139" customFormat="1" x14ac:dyDescent="0.25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1:17" s="139" customFormat="1" x14ac:dyDescent="0.25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1:17" x14ac:dyDescent="0.25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ht="15.75" x14ac:dyDescent="0.25">
      <c r="A37" s="231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x14ac:dyDescent="0.25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</row>
    <row r="39" spans="1:17" x14ac:dyDescent="0.25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</row>
    <row r="40" spans="1:17" x14ac:dyDescent="0.25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x14ac:dyDescent="0.25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</row>
    <row r="42" spans="1:17" x14ac:dyDescent="0.25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1:17" x14ac:dyDescent="0.25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x14ac:dyDescent="0.25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</sheetData>
  <sheetProtection password="CC7F" sheet="1" objects="1" scenarios="1" selectLockedCells="1"/>
  <mergeCells count="30">
    <mergeCell ref="A8:G8"/>
    <mergeCell ref="A38:Q38"/>
    <mergeCell ref="A39:Q39"/>
    <mergeCell ref="A20:Q20"/>
    <mergeCell ref="A21:Q21"/>
    <mergeCell ref="A24:Q24"/>
    <mergeCell ref="A25:Q25"/>
    <mergeCell ref="A26:Q26"/>
    <mergeCell ref="J11:P11"/>
    <mergeCell ref="J10:P10"/>
    <mergeCell ref="J9:P9"/>
    <mergeCell ref="A11:G11"/>
    <mergeCell ref="A10:G10"/>
    <mergeCell ref="A9:G9"/>
    <mergeCell ref="A4:Q5"/>
    <mergeCell ref="A41:Q41"/>
    <mergeCell ref="A27:Q27"/>
    <mergeCell ref="A28:Q28"/>
    <mergeCell ref="A29:Q29"/>
    <mergeCell ref="A30:Q30"/>
    <mergeCell ref="A31:Q31"/>
    <mergeCell ref="A34:Q34"/>
    <mergeCell ref="A35:Q35"/>
    <mergeCell ref="A7:Q7"/>
    <mergeCell ref="A16:Q16"/>
    <mergeCell ref="A17:Q17"/>
    <mergeCell ref="A18:Q18"/>
    <mergeCell ref="A19:Q19"/>
    <mergeCell ref="A32:Q32"/>
    <mergeCell ref="A33:Q33"/>
  </mergeCells>
  <hyperlinks>
    <hyperlink ref="A16" location="'1.1 Описание Гараж. ворот'!A1" display="1.1 Описание конструкции гаражных секционных ворот"/>
    <hyperlink ref="A17" location="'1.2 Типы монтажа ГВ'!A1" display="1.2 Типы монтажа гаражных секционных ворот"/>
    <hyperlink ref="A18" location="'1.3 Встроенный монтаж ГВ'!A1" display="1.3 Встроенный монтаж гаражных секционных ворот"/>
    <hyperlink ref="A19" location="'1.4 Classic'!A1" display="1.4 Прайс-лист на гаражные секционные ворота серии Classic"/>
    <hyperlink ref="A20" location="'1.5 Trend'!A1" display="1.5 Прайс-лист на гаражные секционные ворота серии Trend"/>
    <hyperlink ref="A19:Q19" location="'1.4 Classic'!A1" display="1.4 Прайс-лист на гаражные секционные ворота серии Classic"/>
    <hyperlink ref="A20:Q20" location="'1.5 Trend'!A1" display=" 1.5 Прайс-лист на гаражные секционные ворота Trend"/>
  </hyperlinks>
  <pageMargins left="0.7" right="0.7" top="0.75" bottom="0.75" header="0.3" footer="0.3"/>
  <pageSetup paperSize="9" scale="76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FFFF00"/>
  </sheetPr>
  <dimension ref="A1:Y162"/>
  <sheetViews>
    <sheetView showGridLines="0" view="pageBreakPreview" topLeftCell="N1" zoomScale="110" zoomScaleNormal="100" zoomScaleSheetLayoutView="110" workbookViewId="0">
      <pane ySplit="17" topLeftCell="A18" activePane="bottomLeft" state="frozen"/>
      <selection activeCell="K41" sqref="L41"/>
      <selection pane="bottomLeft" activeCell="U18" sqref="U18"/>
    </sheetView>
  </sheetViews>
  <sheetFormatPr defaultRowHeight="12.75" outlineLevelCol="1" x14ac:dyDescent="0.2"/>
  <cols>
    <col min="1" max="2" width="3.7109375" style="65" customWidth="1"/>
    <col min="3" max="3" width="2.5703125" style="65" customWidth="1"/>
    <col min="4" max="5" width="3.7109375" style="65" customWidth="1"/>
    <col min="6" max="6" width="2.7109375" style="65" customWidth="1"/>
    <col min="7" max="11" width="3.7109375" style="65" customWidth="1"/>
    <col min="12" max="12" width="2.85546875" style="65" customWidth="1"/>
    <col min="13" max="13" width="6.85546875" style="65" customWidth="1"/>
    <col min="14" max="14" width="7" style="65" customWidth="1"/>
    <col min="15" max="15" width="4.42578125" style="65" customWidth="1"/>
    <col min="16" max="16" width="4.28515625" style="65" customWidth="1"/>
    <col min="17" max="17" width="4.140625" style="65" customWidth="1"/>
    <col min="18" max="18" width="11.28515625" style="65" customWidth="1"/>
    <col min="19" max="19" width="4.85546875" style="65" customWidth="1"/>
    <col min="20" max="20" width="63.140625" style="65" customWidth="1"/>
    <col min="21" max="21" width="11.5703125" style="65" customWidth="1"/>
    <col min="22" max="22" width="13" style="65" customWidth="1"/>
    <col min="23" max="23" width="9.140625" style="167" hidden="1" customWidth="1" outlineLevel="1"/>
    <col min="24" max="24" width="9.140625" style="65" collapsed="1"/>
    <col min="25" max="16384" width="9.140625" style="65"/>
  </cols>
  <sheetData>
    <row r="1" spans="1:23" ht="16.5" customHeight="1" thickBot="1" x14ac:dyDescent="0.3">
      <c r="A1" s="363" t="s">
        <v>73</v>
      </c>
      <c r="B1" s="363"/>
      <c r="C1" s="363"/>
      <c r="D1" s="363"/>
      <c r="E1" s="363"/>
      <c r="F1" s="363"/>
      <c r="G1" s="363"/>
      <c r="H1" s="66"/>
      <c r="I1" s="66"/>
      <c r="J1" s="66"/>
      <c r="K1" s="66"/>
      <c r="L1" s="246" t="s">
        <v>542</v>
      </c>
      <c r="O1" s="1"/>
      <c r="P1" s="66"/>
      <c r="Q1" s="66"/>
      <c r="R1" s="66"/>
      <c r="S1" s="170">
        <f>Содержание!H9</f>
        <v>0.12</v>
      </c>
      <c r="T1" s="245" t="s">
        <v>550</v>
      </c>
      <c r="U1" s="170">
        <v>0.06</v>
      </c>
      <c r="V1" s="244"/>
    </row>
    <row r="2" spans="1:23" ht="14.25" customHeight="1" thickBot="1" x14ac:dyDescent="0.25">
      <c r="L2" s="246" t="s">
        <v>546</v>
      </c>
      <c r="S2" s="170">
        <f>Содержание!Q11</f>
        <v>0</v>
      </c>
      <c r="T2" s="245" t="s">
        <v>551</v>
      </c>
      <c r="U2" s="170">
        <v>0.1</v>
      </c>
      <c r="V2" s="244"/>
    </row>
    <row r="3" spans="1:23" ht="16.5" customHeight="1" x14ac:dyDescent="0.2">
      <c r="A3" s="476" t="s">
        <v>505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</row>
    <row r="4" spans="1:23" s="67" customFormat="1" ht="12.75" customHeight="1" x14ac:dyDescent="0.2">
      <c r="A4" s="460" t="s">
        <v>169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168"/>
    </row>
    <row r="5" spans="1:23" s="67" customFormat="1" ht="15.7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168"/>
    </row>
    <row r="6" spans="1:23" s="67" customFormat="1" ht="15.7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168"/>
    </row>
    <row r="7" spans="1:23" s="67" customFormat="1" ht="15.75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168"/>
    </row>
    <row r="8" spans="1:23" s="67" customFormat="1" ht="6" customHeight="1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168"/>
    </row>
    <row r="9" spans="1:23" s="67" customFormat="1" ht="17.25" customHeight="1" x14ac:dyDescent="0.2">
      <c r="A9" s="95" t="s">
        <v>3</v>
      </c>
      <c r="B9" s="96"/>
      <c r="C9" s="96"/>
      <c r="D9" s="96"/>
      <c r="E9" s="97"/>
      <c r="F9" s="95" t="s">
        <v>159</v>
      </c>
      <c r="G9" s="96"/>
      <c r="H9" s="96"/>
      <c r="I9" s="96"/>
      <c r="J9" s="95" t="s">
        <v>358</v>
      </c>
      <c r="K9" s="96"/>
      <c r="L9" s="96"/>
      <c r="M9" s="98" t="s">
        <v>170</v>
      </c>
      <c r="N9" s="96"/>
      <c r="O9" s="96" t="s">
        <v>7</v>
      </c>
      <c r="P9" s="96"/>
      <c r="Q9" s="96"/>
      <c r="R9" s="95" t="s">
        <v>359</v>
      </c>
      <c r="S9" s="96"/>
      <c r="T9" s="96" t="s">
        <v>507</v>
      </c>
      <c r="U9" s="95"/>
      <c r="V9" s="95"/>
      <c r="W9" s="168"/>
    </row>
    <row r="10" spans="1:23" s="67" customFormat="1" ht="12" customHeight="1" thickBot="1" x14ac:dyDescent="0.25">
      <c r="A10" s="463" t="s">
        <v>171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168"/>
    </row>
    <row r="11" spans="1:23" s="67" customFormat="1" ht="12" customHeight="1" thickBot="1" x14ac:dyDescent="0.25">
      <c r="A11" s="470" t="s">
        <v>298</v>
      </c>
      <c r="B11" s="471"/>
      <c r="C11" s="471"/>
      <c r="D11" s="471"/>
      <c r="E11" s="471"/>
      <c r="F11" s="472"/>
      <c r="G11" s="471" t="s">
        <v>299</v>
      </c>
      <c r="H11" s="471"/>
      <c r="I11" s="471"/>
      <c r="J11" s="471"/>
      <c r="K11" s="471"/>
      <c r="L11" s="471"/>
      <c r="M11" s="456" t="s">
        <v>300</v>
      </c>
      <c r="N11" s="457"/>
      <c r="O11" s="456" t="s">
        <v>297</v>
      </c>
      <c r="P11" s="489"/>
      <c r="Q11" s="489"/>
      <c r="R11" s="483" t="s">
        <v>172</v>
      </c>
      <c r="S11" s="480" t="s">
        <v>173</v>
      </c>
      <c r="T11" s="477" t="s">
        <v>174</v>
      </c>
      <c r="U11" s="473" t="s">
        <v>571</v>
      </c>
      <c r="V11" s="473" t="s">
        <v>572</v>
      </c>
      <c r="W11" s="168"/>
    </row>
    <row r="12" spans="1:23" s="69" customFormat="1" ht="20.25" customHeight="1" thickBot="1" x14ac:dyDescent="0.25">
      <c r="A12" s="464" t="s">
        <v>296</v>
      </c>
      <c r="B12" s="465"/>
      <c r="C12" s="466"/>
      <c r="D12" s="467" t="s">
        <v>313</v>
      </c>
      <c r="E12" s="468"/>
      <c r="F12" s="469"/>
      <c r="G12" s="464" t="s">
        <v>296</v>
      </c>
      <c r="H12" s="465"/>
      <c r="I12" s="466"/>
      <c r="J12" s="467" t="s">
        <v>313</v>
      </c>
      <c r="K12" s="468"/>
      <c r="L12" s="468"/>
      <c r="M12" s="458"/>
      <c r="N12" s="459"/>
      <c r="O12" s="458"/>
      <c r="P12" s="490"/>
      <c r="Q12" s="490"/>
      <c r="R12" s="484"/>
      <c r="S12" s="481"/>
      <c r="T12" s="478"/>
      <c r="U12" s="474"/>
      <c r="V12" s="474"/>
      <c r="W12" s="169"/>
    </row>
    <row r="13" spans="1:23" s="69" customFormat="1" ht="9.75" customHeight="1" x14ac:dyDescent="0.2">
      <c r="A13" s="448" t="s">
        <v>175</v>
      </c>
      <c r="B13" s="461" t="s">
        <v>176</v>
      </c>
      <c r="C13" s="450" t="s">
        <v>7</v>
      </c>
      <c r="D13" s="448" t="s">
        <v>175</v>
      </c>
      <c r="E13" s="461" t="s">
        <v>176</v>
      </c>
      <c r="F13" s="450" t="s">
        <v>7</v>
      </c>
      <c r="G13" s="448" t="s">
        <v>175</v>
      </c>
      <c r="H13" s="461" t="s">
        <v>176</v>
      </c>
      <c r="I13" s="450" t="s">
        <v>7</v>
      </c>
      <c r="J13" s="448" t="s">
        <v>175</v>
      </c>
      <c r="K13" s="461" t="s">
        <v>176</v>
      </c>
      <c r="L13" s="450" t="s">
        <v>7</v>
      </c>
      <c r="M13" s="486" t="s">
        <v>155</v>
      </c>
      <c r="N13" s="491" t="s">
        <v>166</v>
      </c>
      <c r="O13" s="486" t="s">
        <v>156</v>
      </c>
      <c r="P13" s="488" t="s">
        <v>167</v>
      </c>
      <c r="Q13" s="488" t="s">
        <v>165</v>
      </c>
      <c r="R13" s="484"/>
      <c r="S13" s="481"/>
      <c r="T13" s="478"/>
      <c r="U13" s="474"/>
      <c r="V13" s="474"/>
      <c r="W13" s="169"/>
    </row>
    <row r="14" spans="1:23" s="69" customFormat="1" ht="9.75" customHeight="1" x14ac:dyDescent="0.2">
      <c r="A14" s="448"/>
      <c r="B14" s="461"/>
      <c r="C14" s="450"/>
      <c r="D14" s="448"/>
      <c r="E14" s="461"/>
      <c r="F14" s="450"/>
      <c r="G14" s="448"/>
      <c r="H14" s="461"/>
      <c r="I14" s="450"/>
      <c r="J14" s="448"/>
      <c r="K14" s="461"/>
      <c r="L14" s="450"/>
      <c r="M14" s="486"/>
      <c r="N14" s="491"/>
      <c r="O14" s="486"/>
      <c r="P14" s="461"/>
      <c r="Q14" s="461"/>
      <c r="R14" s="484"/>
      <c r="S14" s="481"/>
      <c r="T14" s="478"/>
      <c r="U14" s="474"/>
      <c r="V14" s="474"/>
      <c r="W14" s="169"/>
    </row>
    <row r="15" spans="1:23" s="69" customFormat="1" ht="9.75" customHeight="1" x14ac:dyDescent="0.2">
      <c r="A15" s="448"/>
      <c r="B15" s="461"/>
      <c r="C15" s="450"/>
      <c r="D15" s="448"/>
      <c r="E15" s="461"/>
      <c r="F15" s="450"/>
      <c r="G15" s="448"/>
      <c r="H15" s="461"/>
      <c r="I15" s="450"/>
      <c r="J15" s="448"/>
      <c r="K15" s="461"/>
      <c r="L15" s="450"/>
      <c r="M15" s="486"/>
      <c r="N15" s="491"/>
      <c r="O15" s="486"/>
      <c r="P15" s="461"/>
      <c r="Q15" s="461"/>
      <c r="R15" s="484"/>
      <c r="S15" s="481"/>
      <c r="T15" s="478"/>
      <c r="U15" s="474"/>
      <c r="V15" s="474"/>
      <c r="W15" s="169"/>
    </row>
    <row r="16" spans="1:23" s="69" customFormat="1" ht="9.75" customHeight="1" x14ac:dyDescent="0.2">
      <c r="A16" s="448"/>
      <c r="B16" s="461"/>
      <c r="C16" s="450"/>
      <c r="D16" s="448"/>
      <c r="E16" s="461"/>
      <c r="F16" s="450"/>
      <c r="G16" s="448"/>
      <c r="H16" s="461"/>
      <c r="I16" s="450"/>
      <c r="J16" s="448"/>
      <c r="K16" s="461"/>
      <c r="L16" s="450"/>
      <c r="M16" s="486"/>
      <c r="N16" s="491"/>
      <c r="O16" s="486"/>
      <c r="P16" s="461"/>
      <c r="Q16" s="461"/>
      <c r="R16" s="484"/>
      <c r="S16" s="481"/>
      <c r="T16" s="478"/>
      <c r="U16" s="474"/>
      <c r="V16" s="474"/>
      <c r="W16" s="169"/>
    </row>
    <row r="17" spans="1:23" s="69" customFormat="1" ht="9.75" customHeight="1" thickBot="1" x14ac:dyDescent="0.25">
      <c r="A17" s="449"/>
      <c r="B17" s="462"/>
      <c r="C17" s="451"/>
      <c r="D17" s="449"/>
      <c r="E17" s="462"/>
      <c r="F17" s="451"/>
      <c r="G17" s="449"/>
      <c r="H17" s="462"/>
      <c r="I17" s="451"/>
      <c r="J17" s="449"/>
      <c r="K17" s="462"/>
      <c r="L17" s="451"/>
      <c r="M17" s="487"/>
      <c r="N17" s="492"/>
      <c r="O17" s="487"/>
      <c r="P17" s="462"/>
      <c r="Q17" s="462"/>
      <c r="R17" s="485"/>
      <c r="S17" s="482"/>
      <c r="T17" s="479"/>
      <c r="U17" s="475"/>
      <c r="V17" s="475"/>
      <c r="W17" s="169"/>
    </row>
    <row r="18" spans="1:23" s="69" customFormat="1" ht="27" customHeight="1" x14ac:dyDescent="0.2">
      <c r="A18" s="70"/>
      <c r="B18" s="70"/>
      <c r="C18" s="70"/>
      <c r="D18" s="70"/>
      <c r="E18" s="70"/>
      <c r="F18" s="70"/>
      <c r="G18" s="70"/>
      <c r="H18" s="70"/>
      <c r="I18" s="70"/>
      <c r="J18" s="70" t="s">
        <v>168</v>
      </c>
      <c r="K18" s="70"/>
      <c r="L18" s="70"/>
      <c r="M18" s="70"/>
      <c r="N18" s="70"/>
      <c r="O18" s="70" t="s">
        <v>168</v>
      </c>
      <c r="P18" s="70" t="s">
        <v>168</v>
      </c>
      <c r="Q18" s="70"/>
      <c r="R18" s="88" t="s">
        <v>303</v>
      </c>
      <c r="S18" s="453" t="s">
        <v>177</v>
      </c>
      <c r="T18" s="452" t="s">
        <v>307</v>
      </c>
      <c r="U18" s="183">
        <f>ROUND(W18*Содержание!$H$8*(1+$S$1)*(1-$S$2)*(1-$U$1),1)</f>
        <v>36802.699999999997</v>
      </c>
      <c r="V18" s="183" t="s">
        <v>549</v>
      </c>
      <c r="W18" s="213">
        <v>34957</v>
      </c>
    </row>
    <row r="19" spans="1:23" s="69" customFormat="1" ht="26.25" customHeight="1" x14ac:dyDescent="0.2">
      <c r="A19" s="70"/>
      <c r="B19" s="70"/>
      <c r="C19" s="70"/>
      <c r="D19" s="70" t="s">
        <v>168</v>
      </c>
      <c r="E19" s="70"/>
      <c r="F19" s="70"/>
      <c r="G19" s="70"/>
      <c r="H19" s="70"/>
      <c r="I19" s="70"/>
      <c r="J19" s="70"/>
      <c r="K19" s="70"/>
      <c r="L19" s="70"/>
      <c r="M19" s="70" t="s">
        <v>168</v>
      </c>
      <c r="N19" s="70"/>
      <c r="O19" s="70"/>
      <c r="P19" s="70"/>
      <c r="Q19" s="70"/>
      <c r="R19" s="88" t="s">
        <v>301</v>
      </c>
      <c r="S19" s="454"/>
      <c r="T19" s="441"/>
      <c r="U19" s="183" t="s">
        <v>549</v>
      </c>
      <c r="V19" s="183">
        <f>ROUND(W19*Содержание!$H$8*(1+$S$1)*(1-$S$2)*(1-$U$2),1)</f>
        <v>35236.699999999997</v>
      </c>
      <c r="W19" s="213">
        <v>34957</v>
      </c>
    </row>
    <row r="20" spans="1:23" s="69" customFormat="1" ht="42.75" customHeigh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0" t="s">
        <v>168</v>
      </c>
      <c r="K20" s="70"/>
      <c r="L20" s="70"/>
      <c r="M20" s="73"/>
      <c r="N20" s="73"/>
      <c r="O20" s="70" t="s">
        <v>168</v>
      </c>
      <c r="P20" s="70" t="s">
        <v>168</v>
      </c>
      <c r="Q20" s="73"/>
      <c r="R20" s="71" t="s">
        <v>178</v>
      </c>
      <c r="S20" s="455" t="s">
        <v>177</v>
      </c>
      <c r="T20" s="432" t="s">
        <v>509</v>
      </c>
      <c r="U20" s="183">
        <f>ROUND(W20*Содержание!$H$8*(1+$S$1)*(1-$S$2)*(1-$U$1),1)</f>
        <v>36802.699999999997</v>
      </c>
      <c r="V20" s="183" t="s">
        <v>549</v>
      </c>
      <c r="W20" s="213">
        <v>34957</v>
      </c>
    </row>
    <row r="21" spans="1:23" s="69" customFormat="1" ht="31.5" customHeight="1" x14ac:dyDescent="0.2">
      <c r="A21" s="70"/>
      <c r="B21" s="70"/>
      <c r="C21" s="70"/>
      <c r="D21" s="70" t="s">
        <v>168</v>
      </c>
      <c r="E21" s="70"/>
      <c r="F21" s="70"/>
      <c r="G21" s="70"/>
      <c r="H21" s="70"/>
      <c r="I21" s="70"/>
      <c r="J21" s="70"/>
      <c r="K21" s="70"/>
      <c r="L21" s="70"/>
      <c r="M21" s="70" t="s">
        <v>168</v>
      </c>
      <c r="N21" s="70"/>
      <c r="O21" s="70"/>
      <c r="P21" s="70"/>
      <c r="Q21" s="70"/>
      <c r="R21" s="71" t="s">
        <v>302</v>
      </c>
      <c r="S21" s="454"/>
      <c r="T21" s="433"/>
      <c r="U21" s="183" t="s">
        <v>549</v>
      </c>
      <c r="V21" s="183">
        <f>ROUND(W21*Содержание!$H$8*(1+$S$1)*(1-$S$2)*(1-$U$2),1)</f>
        <v>29765.200000000001</v>
      </c>
      <c r="W21" s="213">
        <v>29529</v>
      </c>
    </row>
    <row r="22" spans="1:23" s="69" customFormat="1" ht="54.75" customHeight="1" x14ac:dyDescent="0.2">
      <c r="A22" s="70"/>
      <c r="B22" s="70"/>
      <c r="C22" s="70"/>
      <c r="D22" s="70"/>
      <c r="E22" s="70"/>
      <c r="F22" s="70"/>
      <c r="G22" s="70"/>
      <c r="H22" s="70"/>
      <c r="I22" s="70"/>
      <c r="J22" s="70" t="s">
        <v>168</v>
      </c>
      <c r="K22" s="70"/>
      <c r="L22" s="70"/>
      <c r="M22" s="70"/>
      <c r="N22" s="70"/>
      <c r="O22" s="70" t="s">
        <v>168</v>
      </c>
      <c r="P22" s="70" t="s">
        <v>168</v>
      </c>
      <c r="Q22" s="70"/>
      <c r="R22" s="72" t="s">
        <v>179</v>
      </c>
      <c r="S22" s="172" t="s">
        <v>180</v>
      </c>
      <c r="T22" s="171" t="s">
        <v>304</v>
      </c>
      <c r="U22" s="183">
        <f>ROUND(W22*Содержание!$H$8*(1+$S$1)*(1-$S$2)*(1-$U$1),1)</f>
        <v>22695.200000000001</v>
      </c>
      <c r="V22" s="183" t="s">
        <v>549</v>
      </c>
      <c r="W22" s="213">
        <v>21557</v>
      </c>
    </row>
    <row r="23" spans="1:23" s="69" customFormat="1" ht="33" customHeight="1" x14ac:dyDescent="0.2">
      <c r="A23" s="70"/>
      <c r="B23" s="70"/>
      <c r="C23" s="70"/>
      <c r="D23" s="70" t="s">
        <v>168</v>
      </c>
      <c r="E23" s="70"/>
      <c r="F23" s="70"/>
      <c r="G23" s="70"/>
      <c r="H23" s="70"/>
      <c r="I23" s="70"/>
      <c r="J23" s="70" t="s">
        <v>168</v>
      </c>
      <c r="K23" s="70"/>
      <c r="L23" s="70"/>
      <c r="M23" s="70" t="s">
        <v>168</v>
      </c>
      <c r="N23" s="70"/>
      <c r="O23" s="70" t="s">
        <v>168</v>
      </c>
      <c r="P23" s="70"/>
      <c r="Q23" s="70"/>
      <c r="R23" s="72" t="s">
        <v>182</v>
      </c>
      <c r="S23" s="73" t="s">
        <v>177</v>
      </c>
      <c r="T23" s="74" t="s">
        <v>183</v>
      </c>
      <c r="U23" s="183">
        <f>ROUND(W23*Содержание!$H$8*(1+$S$1)*(1-$S$2)*(1-$U$2),1)</f>
        <v>755</v>
      </c>
      <c r="V23" s="183">
        <f>ROUND(W23*Содержание!$H$8*(1+$S$1)*(1-$S$2)*(1-$U$2),1)</f>
        <v>755</v>
      </c>
      <c r="W23" s="213">
        <v>749</v>
      </c>
    </row>
    <row r="24" spans="1:23" s="69" customFormat="1" ht="58.5" customHeight="1" x14ac:dyDescent="0.2">
      <c r="A24" s="70" t="s">
        <v>168</v>
      </c>
      <c r="B24" s="70" t="s">
        <v>168</v>
      </c>
      <c r="C24" s="70"/>
      <c r="D24" s="70" t="s">
        <v>168</v>
      </c>
      <c r="E24" s="70" t="s">
        <v>168</v>
      </c>
      <c r="F24" s="70"/>
      <c r="G24" s="70" t="s">
        <v>168</v>
      </c>
      <c r="H24" s="70" t="s">
        <v>168</v>
      </c>
      <c r="I24" s="70"/>
      <c r="J24" s="70" t="s">
        <v>168</v>
      </c>
      <c r="K24" s="70" t="s">
        <v>168</v>
      </c>
      <c r="L24" s="70"/>
      <c r="M24" s="70" t="s">
        <v>168</v>
      </c>
      <c r="N24" s="70"/>
      <c r="O24" s="70" t="s">
        <v>168</v>
      </c>
      <c r="P24" s="70"/>
      <c r="Q24" s="70"/>
      <c r="R24" s="71" t="s">
        <v>465</v>
      </c>
      <c r="S24" s="73" t="s">
        <v>177</v>
      </c>
      <c r="T24" s="74" t="s">
        <v>523</v>
      </c>
      <c r="U24" s="183">
        <f>ROUND(W24*Содержание!$H$8*(1+$S$1)*(1-$S$2)*(1-$U$2),1)</f>
        <v>755</v>
      </c>
      <c r="V24" s="183">
        <f>ROUND(W24*Содержание!$H$8*(1+$S$1)*(1-$S$2)*(1-$U$2),1)</f>
        <v>755</v>
      </c>
      <c r="W24" s="213">
        <v>749</v>
      </c>
    </row>
    <row r="25" spans="1:23" s="69" customFormat="1" ht="47.25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 t="s">
        <v>168</v>
      </c>
      <c r="K25" s="73" t="s">
        <v>168</v>
      </c>
      <c r="L25" s="73" t="s">
        <v>168</v>
      </c>
      <c r="M25" s="73"/>
      <c r="N25" s="73"/>
      <c r="O25" s="73"/>
      <c r="P25" s="73"/>
      <c r="Q25" s="73"/>
      <c r="R25" s="71" t="s">
        <v>184</v>
      </c>
      <c r="S25" s="73" t="s">
        <v>177</v>
      </c>
      <c r="T25" s="78" t="s">
        <v>510</v>
      </c>
      <c r="U25" s="183">
        <f>ROUND(W25*Содержание!$H$8*(1+$S$1)*(1-$S$2)*(1-$U$1),1)</f>
        <v>2628.8</v>
      </c>
      <c r="V25" s="183" t="s">
        <v>549</v>
      </c>
      <c r="W25" s="213">
        <v>2497</v>
      </c>
    </row>
    <row r="26" spans="1:23" s="69" customFormat="1" ht="30.75" customHeight="1" x14ac:dyDescent="0.2">
      <c r="A26" s="73" t="s">
        <v>168</v>
      </c>
      <c r="B26" s="73" t="s">
        <v>168</v>
      </c>
      <c r="C26" s="73" t="s">
        <v>168</v>
      </c>
      <c r="D26" s="73" t="s">
        <v>168</v>
      </c>
      <c r="E26" s="73" t="s">
        <v>168</v>
      </c>
      <c r="F26" s="73" t="s">
        <v>168</v>
      </c>
      <c r="G26" s="73" t="s">
        <v>168</v>
      </c>
      <c r="H26" s="73" t="s">
        <v>168</v>
      </c>
      <c r="I26" s="73" t="s">
        <v>168</v>
      </c>
      <c r="J26" s="73" t="s">
        <v>168</v>
      </c>
      <c r="K26" s="73" t="s">
        <v>168</v>
      </c>
      <c r="L26" s="73" t="s">
        <v>168</v>
      </c>
      <c r="M26" s="73" t="s">
        <v>168</v>
      </c>
      <c r="N26" s="73" t="s">
        <v>181</v>
      </c>
      <c r="O26" s="73" t="s">
        <v>168</v>
      </c>
      <c r="P26" s="73" t="s">
        <v>181</v>
      </c>
      <c r="Q26" s="73" t="s">
        <v>181</v>
      </c>
      <c r="R26" s="72" t="s">
        <v>198</v>
      </c>
      <c r="S26" s="73" t="s">
        <v>177</v>
      </c>
      <c r="T26" s="136" t="s">
        <v>199</v>
      </c>
      <c r="U26" s="183">
        <f>ROUND(W26*Содержание!$H$8*(1+$S$1)*(1-$S$2)*(1-$U$2),1)</f>
        <v>1258</v>
      </c>
      <c r="V26" s="183">
        <f>ROUND(W26*Содержание!$H$8*(1+$S$1)*(1-$S$2)*(1-$U$2),1)</f>
        <v>1258</v>
      </c>
      <c r="W26" s="213">
        <v>1248</v>
      </c>
    </row>
    <row r="27" spans="1:23" s="69" customFormat="1" ht="32.25" customHeight="1" x14ac:dyDescent="0.2">
      <c r="A27" s="73" t="s">
        <v>168</v>
      </c>
      <c r="B27" s="73" t="s">
        <v>168</v>
      </c>
      <c r="C27" s="73" t="s">
        <v>168</v>
      </c>
      <c r="D27" s="73" t="s">
        <v>168</v>
      </c>
      <c r="E27" s="73" t="s">
        <v>168</v>
      </c>
      <c r="F27" s="73" t="s">
        <v>168</v>
      </c>
      <c r="G27" s="73" t="s">
        <v>168</v>
      </c>
      <c r="H27" s="73" t="s">
        <v>168</v>
      </c>
      <c r="I27" s="73" t="s">
        <v>168</v>
      </c>
      <c r="J27" s="73" t="s">
        <v>168</v>
      </c>
      <c r="K27" s="73" t="s">
        <v>168</v>
      </c>
      <c r="L27" s="73" t="s">
        <v>168</v>
      </c>
      <c r="M27" s="73" t="s">
        <v>168</v>
      </c>
      <c r="N27" s="73" t="s">
        <v>181</v>
      </c>
      <c r="O27" s="73" t="s">
        <v>168</v>
      </c>
      <c r="P27" s="73" t="s">
        <v>181</v>
      </c>
      <c r="Q27" s="73" t="s">
        <v>181</v>
      </c>
      <c r="R27" s="72" t="s">
        <v>200</v>
      </c>
      <c r="S27" s="73" t="s">
        <v>177</v>
      </c>
      <c r="T27" s="74" t="s">
        <v>522</v>
      </c>
      <c r="U27" s="183">
        <f>ROUND(W27*Содержание!$H$8*(1+$S$1)*(1-$S$2)*(1-$U$2),1)</f>
        <v>1090.7</v>
      </c>
      <c r="V27" s="183">
        <f>ROUND(W27*Содержание!$H$8*(1+$S$1)*(1-$S$2)*(1-$U$2),1)</f>
        <v>1090.7</v>
      </c>
      <c r="W27" s="213">
        <v>1082</v>
      </c>
    </row>
    <row r="28" spans="1:23" s="69" customFormat="1" ht="30.75" customHeight="1" x14ac:dyDescent="0.2">
      <c r="A28" s="73" t="s">
        <v>168</v>
      </c>
      <c r="B28" s="73" t="s">
        <v>168</v>
      </c>
      <c r="C28" s="73" t="s">
        <v>168</v>
      </c>
      <c r="D28" s="73" t="s">
        <v>168</v>
      </c>
      <c r="E28" s="73" t="s">
        <v>168</v>
      </c>
      <c r="F28" s="73" t="s">
        <v>168</v>
      </c>
      <c r="G28" s="73" t="s">
        <v>168</v>
      </c>
      <c r="H28" s="73" t="s">
        <v>168</v>
      </c>
      <c r="I28" s="73" t="s">
        <v>168</v>
      </c>
      <c r="J28" s="73" t="s">
        <v>168</v>
      </c>
      <c r="K28" s="73" t="s">
        <v>168</v>
      </c>
      <c r="L28" s="73" t="s">
        <v>168</v>
      </c>
      <c r="M28" s="73" t="s">
        <v>168</v>
      </c>
      <c r="N28" s="73" t="s">
        <v>181</v>
      </c>
      <c r="O28" s="73" t="s">
        <v>168</v>
      </c>
      <c r="P28" s="73" t="s">
        <v>181</v>
      </c>
      <c r="Q28" s="73" t="s">
        <v>181</v>
      </c>
      <c r="R28" s="72" t="s">
        <v>201</v>
      </c>
      <c r="S28" s="73" t="s">
        <v>177</v>
      </c>
      <c r="T28" s="136" t="s">
        <v>202</v>
      </c>
      <c r="U28" s="183">
        <f>ROUND(W28*Содержание!$H$8*(1+$S$1)*(1-$S$2)*(1-$U$2),1)</f>
        <v>923.3</v>
      </c>
      <c r="V28" s="183">
        <f>ROUND(W28*Содержание!$H$8*(1+$S$1)*(1-$S$2)*(1-$U$2),1)</f>
        <v>923.3</v>
      </c>
      <c r="W28" s="213">
        <v>916</v>
      </c>
    </row>
    <row r="29" spans="1:23" s="69" customFormat="1" ht="41.25" customHeight="1" x14ac:dyDescent="0.2">
      <c r="A29" s="73" t="s">
        <v>168</v>
      </c>
      <c r="B29" s="73" t="s">
        <v>168</v>
      </c>
      <c r="C29" s="73" t="s">
        <v>168</v>
      </c>
      <c r="D29" s="73" t="s">
        <v>168</v>
      </c>
      <c r="E29" s="73" t="s">
        <v>168</v>
      </c>
      <c r="F29" s="73" t="s">
        <v>168</v>
      </c>
      <c r="G29" s="73" t="s">
        <v>168</v>
      </c>
      <c r="H29" s="73" t="s">
        <v>168</v>
      </c>
      <c r="I29" s="73" t="s">
        <v>168</v>
      </c>
      <c r="J29" s="73" t="s">
        <v>168</v>
      </c>
      <c r="K29" s="73" t="s">
        <v>168</v>
      </c>
      <c r="L29" s="73" t="s">
        <v>168</v>
      </c>
      <c r="M29" s="73" t="s">
        <v>168</v>
      </c>
      <c r="N29" s="73" t="s">
        <v>168</v>
      </c>
      <c r="O29" s="73" t="s">
        <v>168</v>
      </c>
      <c r="P29" s="73" t="s">
        <v>168</v>
      </c>
      <c r="Q29" s="73" t="s">
        <v>168</v>
      </c>
      <c r="R29" s="72" t="s">
        <v>211</v>
      </c>
      <c r="S29" s="73" t="s">
        <v>177</v>
      </c>
      <c r="T29" s="136" t="s">
        <v>212</v>
      </c>
      <c r="U29" s="183">
        <f>ROUND(W29*Содержание!$H$8*(1+$S$1)*(1-$S$2)*(1-$U$2),1)</f>
        <v>504</v>
      </c>
      <c r="V29" s="183">
        <f>ROUND(W29*Содержание!$H$8*(1+$S$1)*(1-$S$2)*(1-$U$2),1)</f>
        <v>504</v>
      </c>
      <c r="W29" s="213">
        <v>500</v>
      </c>
    </row>
    <row r="30" spans="1:23" s="69" customFormat="1" ht="41.25" customHeight="1" x14ac:dyDescent="0.2">
      <c r="A30" s="73"/>
      <c r="B30" s="73"/>
      <c r="C30" s="73"/>
      <c r="D30" s="73" t="s">
        <v>168</v>
      </c>
      <c r="E30" s="73" t="s">
        <v>168</v>
      </c>
      <c r="F30" s="73" t="s">
        <v>168</v>
      </c>
      <c r="G30" s="73"/>
      <c r="H30" s="73"/>
      <c r="I30" s="73"/>
      <c r="J30" s="73" t="s">
        <v>168</v>
      </c>
      <c r="K30" s="73" t="s">
        <v>168</v>
      </c>
      <c r="L30" s="73" t="s">
        <v>168</v>
      </c>
      <c r="M30" s="73" t="s">
        <v>168</v>
      </c>
      <c r="N30" s="73" t="s">
        <v>168</v>
      </c>
      <c r="O30" s="73" t="s">
        <v>168</v>
      </c>
      <c r="P30" s="73" t="s">
        <v>168</v>
      </c>
      <c r="Q30" s="73" t="s">
        <v>168</v>
      </c>
      <c r="R30" s="72" t="s">
        <v>213</v>
      </c>
      <c r="S30" s="73" t="s">
        <v>177</v>
      </c>
      <c r="T30" s="76" t="s">
        <v>342</v>
      </c>
      <c r="U30" s="182">
        <f>$W$30</f>
        <v>0.09</v>
      </c>
      <c r="V30" s="182">
        <f>W30</f>
        <v>0.09</v>
      </c>
      <c r="W30" s="215">
        <v>0.09</v>
      </c>
    </row>
    <row r="31" spans="1:23" s="69" customFormat="1" ht="30.75" customHeight="1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 t="s">
        <v>168</v>
      </c>
      <c r="N31" s="73" t="s">
        <v>168</v>
      </c>
      <c r="O31" s="73" t="s">
        <v>168</v>
      </c>
      <c r="P31" s="73" t="s">
        <v>168</v>
      </c>
      <c r="Q31" s="73" t="s">
        <v>168</v>
      </c>
      <c r="R31" s="72" t="s">
        <v>214</v>
      </c>
      <c r="S31" s="73" t="s">
        <v>177</v>
      </c>
      <c r="T31" s="136" t="s">
        <v>215</v>
      </c>
      <c r="U31" s="183">
        <f>ROUND(W31*Содержание!$H$8*(1+$S$1)*(1-$S$2)*(1-$U$2),1)</f>
        <v>1930.3</v>
      </c>
      <c r="V31" s="183">
        <f>ROUND(W31*Содержание!$H$8*(1+$S$1)*(1-$S$2)*(1-$U$2),1)</f>
        <v>1930.3</v>
      </c>
      <c r="W31" s="213">
        <v>1915</v>
      </c>
    </row>
    <row r="32" spans="1:23" s="69" customFormat="1" ht="39.75" customHeight="1" x14ac:dyDescent="0.2">
      <c r="A32" s="73" t="s">
        <v>168</v>
      </c>
      <c r="B32" s="73" t="s">
        <v>168</v>
      </c>
      <c r="C32" s="73" t="s">
        <v>168</v>
      </c>
      <c r="D32" s="73" t="s">
        <v>168</v>
      </c>
      <c r="E32" s="73" t="s">
        <v>168</v>
      </c>
      <c r="F32" s="73" t="s">
        <v>168</v>
      </c>
      <c r="G32" s="73" t="s">
        <v>168</v>
      </c>
      <c r="H32" s="73" t="s">
        <v>168</v>
      </c>
      <c r="I32" s="73" t="s">
        <v>168</v>
      </c>
      <c r="J32" s="73" t="s">
        <v>168</v>
      </c>
      <c r="K32" s="73" t="s">
        <v>168</v>
      </c>
      <c r="L32" s="73" t="s">
        <v>168</v>
      </c>
      <c r="M32" s="73" t="s">
        <v>168</v>
      </c>
      <c r="N32" s="73" t="s">
        <v>168</v>
      </c>
      <c r="O32" s="73" t="s">
        <v>168</v>
      </c>
      <c r="P32" s="73" t="s">
        <v>168</v>
      </c>
      <c r="Q32" s="73" t="s">
        <v>168</v>
      </c>
      <c r="R32" s="72" t="s">
        <v>216</v>
      </c>
      <c r="S32" s="73" t="s">
        <v>177</v>
      </c>
      <c r="T32" s="136" t="s">
        <v>217</v>
      </c>
      <c r="U32" s="183">
        <f>ROUND(W32*Содержание!$H$8*(1+$S$1)*(1-$S$2)*(1-$U$2),1)</f>
        <v>1342.7</v>
      </c>
      <c r="V32" s="183">
        <f>ROUND(W32*Содержание!$H$8*(1+$S$1)*(1-$S$2)*(1-$U$2),1)</f>
        <v>1342.7</v>
      </c>
      <c r="W32" s="213">
        <v>1332</v>
      </c>
    </row>
    <row r="33" spans="1:23" s="69" customFormat="1" ht="18" customHeight="1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S33" s="161"/>
      <c r="T33" s="160" t="s">
        <v>456</v>
      </c>
      <c r="U33" s="160"/>
      <c r="V33" s="184"/>
      <c r="W33" s="213"/>
    </row>
    <row r="34" spans="1:23" s="69" customFormat="1" ht="45" customHeight="1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 t="s">
        <v>168</v>
      </c>
      <c r="R34" s="72" t="s">
        <v>185</v>
      </c>
      <c r="S34" s="73" t="s">
        <v>186</v>
      </c>
      <c r="T34" s="74" t="s">
        <v>511</v>
      </c>
      <c r="U34" s="183">
        <f>ROUND(W34*Содержание!$H$8*(1+$S$1)*(1-$S$2)*(1-$U$1),1)</f>
        <v>18751.400000000001</v>
      </c>
      <c r="V34" s="183" t="s">
        <v>549</v>
      </c>
      <c r="W34" s="213">
        <v>17811</v>
      </c>
    </row>
    <row r="35" spans="1:23" s="69" customFormat="1" ht="42.75" customHeigh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 t="s">
        <v>168</v>
      </c>
      <c r="R35" s="72" t="s">
        <v>187</v>
      </c>
      <c r="S35" s="73" t="s">
        <v>186</v>
      </c>
      <c r="T35" s="74" t="s">
        <v>512</v>
      </c>
      <c r="U35" s="183">
        <f>ROUND(W35*Содержание!$H$8*(1+$S$1)*(1-$S$2)*(1-$U$1),1)</f>
        <v>16036.2</v>
      </c>
      <c r="V35" s="183" t="s">
        <v>549</v>
      </c>
      <c r="W35" s="213">
        <v>15232</v>
      </c>
    </row>
    <row r="36" spans="1:23" s="69" customFormat="1" ht="46.5" customHeight="1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 t="s">
        <v>168</v>
      </c>
      <c r="Q36" s="73"/>
      <c r="R36" s="72" t="s">
        <v>188</v>
      </c>
      <c r="S36" s="73" t="s">
        <v>186</v>
      </c>
      <c r="T36" s="75" t="s">
        <v>524</v>
      </c>
      <c r="U36" s="183">
        <f>ROUND(W36*Содержание!$H$8*(1+$S$1)*(1-$S$2)*(1-$U$1),1)</f>
        <v>15335.1</v>
      </c>
      <c r="V36" s="183" t="s">
        <v>549</v>
      </c>
      <c r="W36" s="213">
        <v>14566</v>
      </c>
    </row>
    <row r="37" spans="1:23" s="91" customFormat="1" ht="46.5" customHeigh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 t="s">
        <v>168</v>
      </c>
      <c r="O37" s="73"/>
      <c r="P37" s="73"/>
      <c r="Q37" s="73"/>
      <c r="R37" s="72" t="s">
        <v>308</v>
      </c>
      <c r="S37" s="73" t="s">
        <v>186</v>
      </c>
      <c r="T37" s="75" t="s">
        <v>513</v>
      </c>
      <c r="U37" s="183" t="s">
        <v>549</v>
      </c>
      <c r="V37" s="183">
        <f>ROUND(W37*Содержание!$H$8*(1+$S$1)*(1-$S$2)*(1-$U$2),1)</f>
        <v>14682.5</v>
      </c>
      <c r="W37" s="213">
        <v>14566</v>
      </c>
    </row>
    <row r="38" spans="1:23" s="69" customFormat="1" ht="47.25" customHeight="1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 t="s">
        <v>168</v>
      </c>
      <c r="Q38" s="73"/>
      <c r="R38" s="72" t="s">
        <v>189</v>
      </c>
      <c r="S38" s="73" t="s">
        <v>186</v>
      </c>
      <c r="T38" s="75" t="s">
        <v>525</v>
      </c>
      <c r="U38" s="183">
        <f>ROUND(W38*Содержание!$H$8*(1+$S$1)*(1-$S$2)*(1-$U$1),1)</f>
        <v>11741.9</v>
      </c>
      <c r="V38" s="183" t="s">
        <v>549</v>
      </c>
      <c r="W38" s="213">
        <v>11153</v>
      </c>
    </row>
    <row r="39" spans="1:23" s="69" customFormat="1" ht="39" customHeight="1" x14ac:dyDescent="0.2">
      <c r="A39" s="73"/>
      <c r="B39" s="73"/>
      <c r="C39" s="73"/>
      <c r="D39" s="73"/>
      <c r="E39" s="73"/>
      <c r="F39" s="73"/>
      <c r="G39" s="73" t="s">
        <v>168</v>
      </c>
      <c r="H39" s="73" t="s">
        <v>168</v>
      </c>
      <c r="I39" s="73" t="s">
        <v>168</v>
      </c>
      <c r="J39" s="73" t="s">
        <v>168</v>
      </c>
      <c r="K39" s="73" t="s">
        <v>168</v>
      </c>
      <c r="L39" s="73" t="s">
        <v>168</v>
      </c>
      <c r="M39" s="73"/>
      <c r="N39" s="73"/>
      <c r="O39" s="73" t="s">
        <v>168</v>
      </c>
      <c r="P39" s="73"/>
      <c r="Q39" s="73"/>
      <c r="R39" s="72" t="s">
        <v>190</v>
      </c>
      <c r="S39" s="73" t="s">
        <v>186</v>
      </c>
      <c r="T39" s="432" t="s">
        <v>495</v>
      </c>
      <c r="U39" s="183">
        <f>ROUND(W39*Содержание!$H$8*(1+$S$1)*(1-$S$2)*(1-$U$1),1)</f>
        <v>9113</v>
      </c>
      <c r="V39" s="183" t="s">
        <v>549</v>
      </c>
      <c r="W39" s="213">
        <v>8656</v>
      </c>
    </row>
    <row r="40" spans="1:23" s="69" customFormat="1" ht="33" customHeight="1" x14ac:dyDescent="0.2">
      <c r="A40" s="73" t="s">
        <v>168</v>
      </c>
      <c r="B40" s="73" t="s">
        <v>168</v>
      </c>
      <c r="C40" s="73" t="s">
        <v>168</v>
      </c>
      <c r="D40" s="73" t="s">
        <v>168</v>
      </c>
      <c r="E40" s="73" t="s">
        <v>168</v>
      </c>
      <c r="F40" s="73" t="s">
        <v>168</v>
      </c>
      <c r="G40" s="73"/>
      <c r="H40" s="73"/>
      <c r="I40" s="73"/>
      <c r="J40" s="73"/>
      <c r="K40" s="73"/>
      <c r="L40" s="73"/>
      <c r="M40" s="73" t="s">
        <v>168</v>
      </c>
      <c r="N40" s="73"/>
      <c r="O40" s="73"/>
      <c r="P40" s="73"/>
      <c r="Q40" s="73"/>
      <c r="R40" s="72" t="s">
        <v>305</v>
      </c>
      <c r="S40" s="73" t="s">
        <v>186</v>
      </c>
      <c r="T40" s="433"/>
      <c r="U40" s="183" t="s">
        <v>549</v>
      </c>
      <c r="V40" s="183">
        <f>ROUND(W40*Содержание!$H$8*(1+$S$1)*(1-$S$2)*(1-$U$2),1)</f>
        <v>8725.2000000000007</v>
      </c>
      <c r="W40" s="213">
        <v>8656</v>
      </c>
    </row>
    <row r="41" spans="1:23" s="69" customFormat="1" ht="20.25" customHeight="1" x14ac:dyDescent="0.2">
      <c r="A41" s="73"/>
      <c r="B41" s="73"/>
      <c r="C41" s="73"/>
      <c r="D41" s="73"/>
      <c r="E41" s="73"/>
      <c r="F41" s="73"/>
      <c r="G41" s="73" t="s">
        <v>168</v>
      </c>
      <c r="H41" s="73" t="s">
        <v>168</v>
      </c>
      <c r="I41" s="73" t="s">
        <v>168</v>
      </c>
      <c r="J41" s="73" t="s">
        <v>168</v>
      </c>
      <c r="K41" s="73" t="s">
        <v>168</v>
      </c>
      <c r="L41" s="73" t="s">
        <v>168</v>
      </c>
      <c r="M41" s="73"/>
      <c r="N41" s="73"/>
      <c r="O41" s="73"/>
      <c r="P41" s="73"/>
      <c r="Q41" s="73"/>
      <c r="R41" s="72" t="s">
        <v>191</v>
      </c>
      <c r="S41" s="73" t="s">
        <v>186</v>
      </c>
      <c r="T41" s="434" t="s">
        <v>310</v>
      </c>
      <c r="U41" s="183">
        <f>ROUND(W41*Содержание!$H$8*(1+$S$1)*(1-$S$2)*(1-$U$1),1)</f>
        <v>9551</v>
      </c>
      <c r="V41" s="183" t="s">
        <v>549</v>
      </c>
      <c r="W41" s="213">
        <v>9072</v>
      </c>
    </row>
    <row r="42" spans="1:23" s="69" customFormat="1" ht="25.5" customHeight="1" x14ac:dyDescent="0.2">
      <c r="A42" s="73" t="s">
        <v>168</v>
      </c>
      <c r="B42" s="73" t="s">
        <v>168</v>
      </c>
      <c r="C42" s="73" t="s">
        <v>168</v>
      </c>
      <c r="D42" s="73" t="s">
        <v>168</v>
      </c>
      <c r="E42" s="73" t="s">
        <v>168</v>
      </c>
      <c r="F42" s="73" t="s">
        <v>168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2" t="s">
        <v>306</v>
      </c>
      <c r="S42" s="73" t="s">
        <v>186</v>
      </c>
      <c r="T42" s="435"/>
      <c r="U42" s="183" t="s">
        <v>549</v>
      </c>
      <c r="V42" s="183">
        <f>ROUND(W42*Содержание!$H$8*(1+$S$1)*(1-$S$2)*(1-$U$2),1)</f>
        <v>9144.6</v>
      </c>
      <c r="W42" s="213">
        <v>9072</v>
      </c>
    </row>
    <row r="43" spans="1:23" s="69" customFormat="1" ht="13.5" customHeight="1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S43" s="161"/>
      <c r="T43" s="160" t="s">
        <v>343</v>
      </c>
      <c r="U43" s="161"/>
      <c r="V43" s="178"/>
      <c r="W43" s="213">
        <v>0</v>
      </c>
    </row>
    <row r="44" spans="1:23" s="69" customFormat="1" ht="57" customHeight="1" x14ac:dyDescent="0.2">
      <c r="A44" s="73" t="s">
        <v>168</v>
      </c>
      <c r="B44" s="73" t="s">
        <v>168</v>
      </c>
      <c r="C44" s="73" t="s">
        <v>168</v>
      </c>
      <c r="D44" s="73"/>
      <c r="E44" s="73"/>
      <c r="F44" s="73"/>
      <c r="G44" s="73" t="s">
        <v>168</v>
      </c>
      <c r="H44" s="73" t="s">
        <v>168</v>
      </c>
      <c r="I44" s="73" t="s">
        <v>168</v>
      </c>
      <c r="J44" s="73"/>
      <c r="K44" s="73"/>
      <c r="L44" s="73"/>
      <c r="M44" s="73"/>
      <c r="N44" s="73"/>
      <c r="O44" s="73"/>
      <c r="P44" s="73"/>
      <c r="Q44" s="73"/>
      <c r="R44" s="77"/>
      <c r="S44" s="171"/>
      <c r="T44" s="166" t="s">
        <v>514</v>
      </c>
      <c r="U44" s="181">
        <f>W44</f>
        <v>0.05</v>
      </c>
      <c r="V44" s="181">
        <f t="shared" ref="V44:V47" si="0">W44</f>
        <v>0.05</v>
      </c>
      <c r="W44" s="187">
        <v>0.05</v>
      </c>
    </row>
    <row r="45" spans="1:23" s="69" customFormat="1" ht="11.25" customHeight="1" x14ac:dyDescent="0.2">
      <c r="A45" s="73"/>
      <c r="B45" s="73"/>
      <c r="C45" s="73"/>
      <c r="D45" s="73" t="s">
        <v>168</v>
      </c>
      <c r="E45" s="73" t="s">
        <v>168</v>
      </c>
      <c r="F45" s="73" t="s">
        <v>168</v>
      </c>
      <c r="G45" s="73"/>
      <c r="H45" s="73"/>
      <c r="I45" s="73"/>
      <c r="J45" s="73" t="s">
        <v>168</v>
      </c>
      <c r="K45" s="73" t="s">
        <v>168</v>
      </c>
      <c r="L45" s="73" t="s">
        <v>168</v>
      </c>
      <c r="M45" s="73"/>
      <c r="N45" s="73"/>
      <c r="O45" s="73"/>
      <c r="P45" s="73"/>
      <c r="Q45" s="73"/>
      <c r="R45" s="77"/>
      <c r="S45" s="93"/>
      <c r="T45" s="159" t="s">
        <v>69</v>
      </c>
      <c r="U45" s="181">
        <f>$W$45</f>
        <v>0</v>
      </c>
      <c r="V45" s="181">
        <f>$W$45</f>
        <v>0</v>
      </c>
      <c r="W45" s="187">
        <v>0</v>
      </c>
    </row>
    <row r="46" spans="1:23" s="69" customFormat="1" ht="24" customHeight="1" x14ac:dyDescent="0.2">
      <c r="A46" s="73"/>
      <c r="B46" s="73"/>
      <c r="C46" s="73"/>
      <c r="D46" s="73" t="s">
        <v>168</v>
      </c>
      <c r="E46" s="73" t="s">
        <v>168</v>
      </c>
      <c r="F46" s="73" t="s">
        <v>168</v>
      </c>
      <c r="G46" s="73"/>
      <c r="H46" s="73"/>
      <c r="I46" s="73"/>
      <c r="J46" s="73" t="s">
        <v>168</v>
      </c>
      <c r="K46" s="73" t="s">
        <v>168</v>
      </c>
      <c r="L46" s="73" t="s">
        <v>168</v>
      </c>
      <c r="M46" s="73"/>
      <c r="N46" s="73"/>
      <c r="O46" s="73"/>
      <c r="P46" s="73"/>
      <c r="Q46" s="73"/>
      <c r="R46" s="77"/>
      <c r="S46" s="93"/>
      <c r="T46" s="90" t="s">
        <v>499</v>
      </c>
      <c r="U46" s="181">
        <f>W46</f>
        <v>0.05</v>
      </c>
      <c r="V46" s="181">
        <f t="shared" si="0"/>
        <v>0.05</v>
      </c>
      <c r="W46" s="187">
        <v>0.05</v>
      </c>
    </row>
    <row r="47" spans="1:23" s="69" customFormat="1" ht="21.75" customHeight="1" x14ac:dyDescent="0.2">
      <c r="A47" s="77"/>
      <c r="B47" s="77"/>
      <c r="C47" s="77"/>
      <c r="D47" s="73"/>
      <c r="E47" s="73"/>
      <c r="F47" s="73"/>
      <c r="G47" s="73"/>
      <c r="H47" s="73"/>
      <c r="I47" s="73"/>
      <c r="J47" s="73" t="s">
        <v>168</v>
      </c>
      <c r="K47" s="73" t="s">
        <v>168</v>
      </c>
      <c r="L47" s="73" t="s">
        <v>168</v>
      </c>
      <c r="M47" s="73"/>
      <c r="N47" s="73"/>
      <c r="O47" s="73"/>
      <c r="P47" s="73"/>
      <c r="Q47" s="73"/>
      <c r="R47" s="77"/>
      <c r="S47" s="93"/>
      <c r="T47" s="90" t="s">
        <v>500</v>
      </c>
      <c r="U47" s="181">
        <f>W47</f>
        <v>0.08</v>
      </c>
      <c r="V47" s="181">
        <f t="shared" si="0"/>
        <v>0.08</v>
      </c>
      <c r="W47" s="187">
        <v>0.08</v>
      </c>
    </row>
    <row r="48" spans="1:23" s="69" customFormat="1" ht="20.25" customHeight="1" x14ac:dyDescent="0.2">
      <c r="A48" s="73"/>
      <c r="B48" s="73"/>
      <c r="C48" s="73"/>
      <c r="D48" s="73"/>
      <c r="E48" s="73"/>
      <c r="F48" s="73"/>
      <c r="G48" s="73" t="s">
        <v>168</v>
      </c>
      <c r="H48" s="73" t="s">
        <v>168</v>
      </c>
      <c r="I48" s="73" t="s">
        <v>168</v>
      </c>
      <c r="J48" s="73" t="s">
        <v>168</v>
      </c>
      <c r="K48" s="73" t="s">
        <v>168</v>
      </c>
      <c r="L48" s="73" t="s">
        <v>168</v>
      </c>
      <c r="M48" s="73"/>
      <c r="N48" s="73"/>
      <c r="O48" s="73"/>
      <c r="P48" s="73"/>
      <c r="Q48" s="73"/>
      <c r="R48" s="72" t="s">
        <v>90</v>
      </c>
      <c r="S48" s="73" t="s">
        <v>180</v>
      </c>
      <c r="T48" s="432" t="s">
        <v>312</v>
      </c>
      <c r="U48" s="183">
        <f>ROUND(W48*Содержание!$H$8*(1+$S$1)*(1-$S$2)*(1-$U$1),1)</f>
        <v>8412.9</v>
      </c>
      <c r="V48" s="183" t="s">
        <v>549</v>
      </c>
      <c r="W48" s="213">
        <v>7991</v>
      </c>
    </row>
    <row r="49" spans="1:23" s="69" customFormat="1" ht="34.5" customHeight="1" x14ac:dyDescent="0.2">
      <c r="A49" s="73" t="s">
        <v>168</v>
      </c>
      <c r="B49" s="73" t="s">
        <v>168</v>
      </c>
      <c r="C49" s="73" t="s">
        <v>168</v>
      </c>
      <c r="D49" s="73" t="s">
        <v>168</v>
      </c>
      <c r="E49" s="73" t="s">
        <v>168</v>
      </c>
      <c r="F49" s="73" t="s">
        <v>168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2" t="s">
        <v>89</v>
      </c>
      <c r="S49" s="73" t="s">
        <v>177</v>
      </c>
      <c r="T49" s="433"/>
      <c r="U49" s="183" t="s">
        <v>549</v>
      </c>
      <c r="V49" s="183">
        <f>ROUND(W49*Содержание!$H$8*(1+$S$1)*(1-$S$2)*(1-$U$2),1)</f>
        <v>8054.9</v>
      </c>
      <c r="W49" s="213">
        <v>7991</v>
      </c>
    </row>
    <row r="50" spans="1:23" s="69" customFormat="1" ht="20.25" customHeight="1" x14ac:dyDescent="0.2">
      <c r="A50" s="73"/>
      <c r="B50" s="73"/>
      <c r="C50" s="73"/>
      <c r="D50" s="73"/>
      <c r="E50" s="73"/>
      <c r="F50" s="73"/>
      <c r="G50" s="73" t="s">
        <v>168</v>
      </c>
      <c r="H50" s="73" t="s">
        <v>168</v>
      </c>
      <c r="I50" s="73" t="s">
        <v>168</v>
      </c>
      <c r="J50" s="73" t="s">
        <v>168</v>
      </c>
      <c r="K50" s="73" t="s">
        <v>168</v>
      </c>
      <c r="L50" s="73" t="s">
        <v>168</v>
      </c>
      <c r="M50" s="73"/>
      <c r="N50" s="73"/>
      <c r="O50" s="73"/>
      <c r="P50" s="73"/>
      <c r="Q50" s="73"/>
      <c r="R50" s="72" t="s">
        <v>86</v>
      </c>
      <c r="S50" s="73" t="s">
        <v>180</v>
      </c>
      <c r="T50" s="434" t="s">
        <v>496</v>
      </c>
      <c r="U50" s="183">
        <f>ROUND(W50*Содержание!$H$8*(1+$S$1)*(1-$S$2)*(1-$U$1),1)</f>
        <v>8937.2000000000007</v>
      </c>
      <c r="V50" s="183" t="s">
        <v>549</v>
      </c>
      <c r="W50" s="213">
        <v>8489</v>
      </c>
    </row>
    <row r="51" spans="1:23" s="69" customFormat="1" ht="23.25" customHeight="1" x14ac:dyDescent="0.2">
      <c r="A51" s="73" t="s">
        <v>168</v>
      </c>
      <c r="B51" s="73" t="s">
        <v>168</v>
      </c>
      <c r="C51" s="73" t="s">
        <v>168</v>
      </c>
      <c r="D51" s="73" t="s">
        <v>168</v>
      </c>
      <c r="E51" s="73" t="s">
        <v>168</v>
      </c>
      <c r="F51" s="73" t="s">
        <v>168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2" t="s">
        <v>85</v>
      </c>
      <c r="S51" s="73" t="s">
        <v>177</v>
      </c>
      <c r="T51" s="435"/>
      <c r="U51" s="183" t="s">
        <v>549</v>
      </c>
      <c r="V51" s="183">
        <f>ROUND(W51*Содержание!$H$8*(1+$S$1)*(1-$S$2)*(1-$U$2),1)</f>
        <v>8556.9</v>
      </c>
      <c r="W51" s="213">
        <v>8489</v>
      </c>
    </row>
    <row r="52" spans="1:23" s="69" customFormat="1" ht="31.5" customHeight="1" x14ac:dyDescent="0.2">
      <c r="A52" s="73" t="s">
        <v>168</v>
      </c>
      <c r="B52" s="73" t="s">
        <v>168</v>
      </c>
      <c r="C52" s="73" t="s">
        <v>168</v>
      </c>
      <c r="D52" s="73" t="s">
        <v>168</v>
      </c>
      <c r="E52" s="73" t="s">
        <v>168</v>
      </c>
      <c r="F52" s="73" t="s">
        <v>168</v>
      </c>
      <c r="G52" s="73" t="s">
        <v>168</v>
      </c>
      <c r="H52" s="73" t="s">
        <v>168</v>
      </c>
      <c r="I52" s="73" t="s">
        <v>168</v>
      </c>
      <c r="J52" s="73" t="s">
        <v>168</v>
      </c>
      <c r="K52" s="73" t="s">
        <v>168</v>
      </c>
      <c r="L52" s="73" t="s">
        <v>168</v>
      </c>
      <c r="M52" s="73"/>
      <c r="N52" s="73"/>
      <c r="O52" s="73"/>
      <c r="P52" s="73"/>
      <c r="Q52" s="73"/>
      <c r="R52" s="72" t="s">
        <v>219</v>
      </c>
      <c r="S52" s="73" t="s">
        <v>177</v>
      </c>
      <c r="T52" s="136" t="s">
        <v>220</v>
      </c>
      <c r="U52" s="183">
        <f>ROUND(W52*Содержание!$H$8*(1+$S$1)*(1-$S$2)*(1-$U$2),1)</f>
        <v>2265</v>
      </c>
      <c r="V52" s="183">
        <f>ROUND(W52*Содержание!$H$8*(1+$S$1)*(1-$S$2)*(1-$U$2),1)</f>
        <v>2265</v>
      </c>
      <c r="W52" s="213">
        <v>2247</v>
      </c>
    </row>
    <row r="53" spans="1:23" s="69" customFormat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S53" s="161"/>
      <c r="T53" s="160" t="s">
        <v>346</v>
      </c>
      <c r="U53" s="160"/>
      <c r="V53" s="184"/>
      <c r="W53" s="213"/>
    </row>
    <row r="54" spans="1:23" s="69" customFormat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 t="s">
        <v>168</v>
      </c>
      <c r="N54" s="73" t="s">
        <v>168</v>
      </c>
      <c r="O54" s="73" t="s">
        <v>168</v>
      </c>
      <c r="P54" s="73" t="s">
        <v>168</v>
      </c>
      <c r="Q54" s="73" t="s">
        <v>168</v>
      </c>
      <c r="R54" s="77"/>
      <c r="S54" s="93"/>
      <c r="T54" s="90" t="s">
        <v>69</v>
      </c>
      <c r="U54" s="181">
        <f>W54</f>
        <v>0</v>
      </c>
      <c r="V54" s="181">
        <f>W54</f>
        <v>0</v>
      </c>
      <c r="W54" s="187">
        <v>0</v>
      </c>
    </row>
    <row r="55" spans="1:23" s="69" customFormat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 t="s">
        <v>168</v>
      </c>
      <c r="N55" s="73" t="s">
        <v>168</v>
      </c>
      <c r="O55" s="73" t="s">
        <v>168</v>
      </c>
      <c r="P55" s="73" t="s">
        <v>168</v>
      </c>
      <c r="Q55" s="73" t="s">
        <v>168</v>
      </c>
      <c r="R55" s="77"/>
      <c r="S55" s="93"/>
      <c r="T55" s="90" t="s">
        <v>344</v>
      </c>
      <c r="U55" s="181">
        <f t="shared" ref="U55:U63" si="1">W55</f>
        <v>0.06</v>
      </c>
      <c r="V55" s="181">
        <f t="shared" ref="V55:V63" si="2">W55</f>
        <v>0.06</v>
      </c>
      <c r="W55" s="187">
        <v>0.06</v>
      </c>
    </row>
    <row r="56" spans="1:23" s="69" customFormat="1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 t="s">
        <v>168</v>
      </c>
      <c r="N56" s="73" t="s">
        <v>168</v>
      </c>
      <c r="O56" s="73" t="s">
        <v>168</v>
      </c>
      <c r="P56" s="73" t="s">
        <v>168</v>
      </c>
      <c r="Q56" s="73" t="s">
        <v>168</v>
      </c>
      <c r="R56" s="77"/>
      <c r="S56" s="93"/>
      <c r="T56" s="90" t="s">
        <v>347</v>
      </c>
      <c r="U56" s="181">
        <f t="shared" si="1"/>
        <v>7.0000000000000007E-2</v>
      </c>
      <c r="V56" s="181">
        <f t="shared" si="2"/>
        <v>7.0000000000000007E-2</v>
      </c>
      <c r="W56" s="187">
        <v>7.0000000000000007E-2</v>
      </c>
    </row>
    <row r="57" spans="1:23" s="69" customFormat="1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 t="s">
        <v>168</v>
      </c>
      <c r="N57" s="73" t="s">
        <v>168</v>
      </c>
      <c r="O57" s="73" t="s">
        <v>168</v>
      </c>
      <c r="P57" s="73" t="s">
        <v>168</v>
      </c>
      <c r="Q57" s="73" t="s">
        <v>168</v>
      </c>
      <c r="R57" s="77"/>
      <c r="S57" s="93"/>
      <c r="T57" s="90" t="s">
        <v>348</v>
      </c>
      <c r="U57" s="181">
        <f t="shared" si="1"/>
        <v>0.08</v>
      </c>
      <c r="V57" s="181">
        <f t="shared" si="2"/>
        <v>0.08</v>
      </c>
      <c r="W57" s="187">
        <v>0.08</v>
      </c>
    </row>
    <row r="58" spans="1:23" s="69" customFormat="1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 t="s">
        <v>168</v>
      </c>
      <c r="N58" s="73" t="s">
        <v>168</v>
      </c>
      <c r="O58" s="73" t="s">
        <v>168</v>
      </c>
      <c r="P58" s="73" t="s">
        <v>168</v>
      </c>
      <c r="Q58" s="73" t="s">
        <v>168</v>
      </c>
      <c r="R58" s="77"/>
      <c r="S58" s="93"/>
      <c r="T58" s="90" t="s">
        <v>349</v>
      </c>
      <c r="U58" s="181">
        <f t="shared" si="1"/>
        <v>0.1</v>
      </c>
      <c r="V58" s="181">
        <f t="shared" si="2"/>
        <v>0.1</v>
      </c>
      <c r="W58" s="187">
        <v>0.1</v>
      </c>
    </row>
    <row r="59" spans="1:23" s="69" customFormat="1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 t="s">
        <v>168</v>
      </c>
      <c r="N59" s="73" t="s">
        <v>168</v>
      </c>
      <c r="O59" s="73" t="s">
        <v>168</v>
      </c>
      <c r="P59" s="73" t="s">
        <v>168</v>
      </c>
      <c r="Q59" s="73" t="s">
        <v>168</v>
      </c>
      <c r="R59" s="77"/>
      <c r="S59" s="93"/>
      <c r="T59" s="90" t="s">
        <v>350</v>
      </c>
      <c r="U59" s="181">
        <f t="shared" si="1"/>
        <v>0.1</v>
      </c>
      <c r="V59" s="181">
        <f t="shared" si="2"/>
        <v>0.1</v>
      </c>
      <c r="W59" s="187">
        <v>0.1</v>
      </c>
    </row>
    <row r="60" spans="1:23" s="69" customFormat="1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 t="s">
        <v>168</v>
      </c>
      <c r="N60" s="73" t="s">
        <v>168</v>
      </c>
      <c r="O60" s="73" t="s">
        <v>168</v>
      </c>
      <c r="P60" s="73" t="s">
        <v>168</v>
      </c>
      <c r="Q60" s="73" t="s">
        <v>168</v>
      </c>
      <c r="R60" s="77"/>
      <c r="S60" s="93"/>
      <c r="T60" s="90" t="s">
        <v>345</v>
      </c>
      <c r="U60" s="181">
        <f t="shared" si="1"/>
        <v>0.08</v>
      </c>
      <c r="V60" s="181">
        <f t="shared" si="2"/>
        <v>0.08</v>
      </c>
      <c r="W60" s="187">
        <v>0.08</v>
      </c>
    </row>
    <row r="61" spans="1:23" s="69" customFormat="1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 t="s">
        <v>168</v>
      </c>
      <c r="N61" s="73" t="s">
        <v>168</v>
      </c>
      <c r="O61" s="73" t="s">
        <v>168</v>
      </c>
      <c r="P61" s="73" t="s">
        <v>168</v>
      </c>
      <c r="Q61" s="73" t="s">
        <v>168</v>
      </c>
      <c r="R61" s="77"/>
      <c r="S61" s="93"/>
      <c r="T61" s="90" t="s">
        <v>351</v>
      </c>
      <c r="U61" s="181">
        <f t="shared" si="1"/>
        <v>0.1</v>
      </c>
      <c r="V61" s="181">
        <f t="shared" si="2"/>
        <v>0.1</v>
      </c>
      <c r="W61" s="187">
        <v>0.1</v>
      </c>
    </row>
    <row r="62" spans="1:23" s="69" customFormat="1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 t="s">
        <v>168</v>
      </c>
      <c r="N62" s="73" t="s">
        <v>168</v>
      </c>
      <c r="O62" s="73" t="s">
        <v>168</v>
      </c>
      <c r="P62" s="73" t="s">
        <v>168</v>
      </c>
      <c r="Q62" s="73" t="s">
        <v>168</v>
      </c>
      <c r="R62" s="77"/>
      <c r="S62" s="93"/>
      <c r="T62" s="90" t="s">
        <v>352</v>
      </c>
      <c r="U62" s="181">
        <f t="shared" si="1"/>
        <v>0.1</v>
      </c>
      <c r="V62" s="181">
        <f t="shared" si="2"/>
        <v>0.1</v>
      </c>
      <c r="W62" s="187">
        <v>0.1</v>
      </c>
    </row>
    <row r="63" spans="1:23" s="69" customFormat="1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 t="s">
        <v>168</v>
      </c>
      <c r="N63" s="73" t="s">
        <v>168</v>
      </c>
      <c r="O63" s="73" t="s">
        <v>168</v>
      </c>
      <c r="P63" s="73" t="s">
        <v>168</v>
      </c>
      <c r="Q63" s="73" t="s">
        <v>168</v>
      </c>
      <c r="R63" s="77"/>
      <c r="S63" s="92"/>
      <c r="T63" s="90" t="s">
        <v>353</v>
      </c>
      <c r="U63" s="181">
        <f t="shared" si="1"/>
        <v>0.1</v>
      </c>
      <c r="V63" s="181">
        <f t="shared" si="2"/>
        <v>0.1</v>
      </c>
      <c r="W63" s="187">
        <v>0.1</v>
      </c>
    </row>
    <row r="64" spans="1:23" s="69" customFormat="1" ht="50.25" customHeight="1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 t="s">
        <v>168</v>
      </c>
      <c r="P64" s="73" t="s">
        <v>168</v>
      </c>
      <c r="Q64" s="73" t="s">
        <v>168</v>
      </c>
      <c r="R64" s="71" t="s">
        <v>552</v>
      </c>
      <c r="S64" s="81"/>
      <c r="T64" s="80" t="s">
        <v>218</v>
      </c>
      <c r="U64" s="183">
        <f>ROUND(W64*Содержание!$H$8*(1+$S$1)*(1-$S$2)*(1-$U$1),1)</f>
        <v>31195.5</v>
      </c>
      <c r="V64" s="183" t="s">
        <v>549</v>
      </c>
      <c r="W64" s="213">
        <v>29631</v>
      </c>
    </row>
    <row r="65" spans="1:23" s="69" customFormat="1" ht="12.75" customHeight="1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S65" s="161"/>
      <c r="T65" s="160" t="s">
        <v>453</v>
      </c>
      <c r="U65" s="161"/>
      <c r="V65" s="180"/>
      <c r="W65" s="213">
        <v>0</v>
      </c>
    </row>
    <row r="66" spans="1:23" s="69" customFormat="1" ht="46.5" customHeight="1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 t="s">
        <v>168</v>
      </c>
      <c r="K66" s="73" t="s">
        <v>168</v>
      </c>
      <c r="L66" s="73"/>
      <c r="M66" s="73"/>
      <c r="N66" s="73"/>
      <c r="O66" s="73" t="s">
        <v>168</v>
      </c>
      <c r="P66" s="73"/>
      <c r="Q66" s="73"/>
      <c r="R66" s="72" t="s">
        <v>221</v>
      </c>
      <c r="S66" s="73" t="s">
        <v>186</v>
      </c>
      <c r="T66" s="76" t="s">
        <v>533</v>
      </c>
      <c r="U66" s="183">
        <f>ROUND(W66*Содержание!$H$8*(1+$S$1)*(1-$S$2)*(1-$U$1),1)</f>
        <v>11128.1</v>
      </c>
      <c r="V66" s="183" t="s">
        <v>549</v>
      </c>
      <c r="W66" s="213">
        <v>10570</v>
      </c>
    </row>
    <row r="67" spans="1:23" s="69" customFormat="1" ht="23.25" customHeight="1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 t="s">
        <v>168</v>
      </c>
      <c r="K67" s="73" t="s">
        <v>168</v>
      </c>
      <c r="L67" s="73"/>
      <c r="M67" s="73"/>
      <c r="N67" s="73"/>
      <c r="O67" s="73" t="s">
        <v>168</v>
      </c>
      <c r="P67" s="73"/>
      <c r="Q67" s="73"/>
      <c r="R67" s="72" t="s">
        <v>222</v>
      </c>
      <c r="S67" s="73" t="s">
        <v>186</v>
      </c>
      <c r="T67" s="432" t="s">
        <v>503</v>
      </c>
      <c r="U67" s="183">
        <f>ROUND(W67*Содержание!$H$8*(1+$S$1)*(1-$S$2)*(1-$U$1),1)</f>
        <v>7886.5</v>
      </c>
      <c r="V67" s="183" t="s">
        <v>549</v>
      </c>
      <c r="W67" s="213">
        <v>7491</v>
      </c>
    </row>
    <row r="68" spans="1:23" s="69" customFormat="1" ht="23.25" customHeight="1" x14ac:dyDescent="0.2">
      <c r="A68" s="73"/>
      <c r="B68" s="73"/>
      <c r="C68" s="73"/>
      <c r="D68" s="73" t="s">
        <v>168</v>
      </c>
      <c r="E68" s="73" t="s">
        <v>168</v>
      </c>
      <c r="F68" s="73"/>
      <c r="G68" s="73"/>
      <c r="H68" s="73"/>
      <c r="I68" s="73"/>
      <c r="J68" s="73"/>
      <c r="K68" s="73"/>
      <c r="L68" s="73"/>
      <c r="M68" s="73" t="s">
        <v>168</v>
      </c>
      <c r="N68" s="73"/>
      <c r="O68" s="73"/>
      <c r="P68" s="73"/>
      <c r="Q68" s="73"/>
      <c r="R68" s="71" t="s">
        <v>311</v>
      </c>
      <c r="S68" s="73" t="s">
        <v>186</v>
      </c>
      <c r="T68" s="433"/>
      <c r="U68" s="183" t="s">
        <v>549</v>
      </c>
      <c r="V68" s="183">
        <f>ROUND(W68*Содержание!$H$8*(1+$S$1)*(1-$S$2)*(1-$U$2),1)</f>
        <v>6376.6</v>
      </c>
      <c r="W68" s="213">
        <v>6326</v>
      </c>
    </row>
    <row r="69" spans="1:23" s="69" customFormat="1" ht="44.25" customHeight="1" x14ac:dyDescent="0.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 t="s">
        <v>168</v>
      </c>
      <c r="R69" s="71" t="s">
        <v>223</v>
      </c>
      <c r="S69" s="73"/>
      <c r="T69" s="78" t="s">
        <v>534</v>
      </c>
      <c r="U69" s="184" t="str">
        <f>W69</f>
        <v>+15%</v>
      </c>
      <c r="V69" s="184" t="str">
        <f>W69</f>
        <v>+15%</v>
      </c>
      <c r="W69" s="214" t="s">
        <v>506</v>
      </c>
    </row>
    <row r="70" spans="1:23" s="69" customFormat="1" ht="33" customHeight="1" x14ac:dyDescent="0.2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 t="s">
        <v>168</v>
      </c>
      <c r="Q70" s="73"/>
      <c r="R70" s="71" t="s">
        <v>224</v>
      </c>
      <c r="S70" s="73"/>
      <c r="T70" s="74" t="s">
        <v>535</v>
      </c>
      <c r="U70" s="181">
        <f>W70</f>
        <v>-0.1</v>
      </c>
      <c r="V70" s="181">
        <f t="shared" ref="V70:V72" si="3">W70</f>
        <v>-0.1</v>
      </c>
      <c r="W70" s="187">
        <v>-0.1</v>
      </c>
    </row>
    <row r="71" spans="1:23" s="69" customFormat="1" ht="33" customHeight="1" x14ac:dyDescent="0.2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 t="s">
        <v>168</v>
      </c>
      <c r="O71" s="233"/>
      <c r="P71" s="233" t="s">
        <v>168</v>
      </c>
      <c r="Q71" s="233" t="s">
        <v>168</v>
      </c>
      <c r="R71" s="234" t="s">
        <v>532</v>
      </c>
      <c r="S71" s="233" t="s">
        <v>186</v>
      </c>
      <c r="T71" s="235" t="s">
        <v>548</v>
      </c>
      <c r="U71" s="236">
        <f>ROUND(W71*Содержание!$H$8*(1+$S$1)*(1-$S$2)*(1-$U$2),1)</f>
        <v>2349.6</v>
      </c>
      <c r="V71" s="236">
        <f>ROUND(W71*Содержание!$H$8*(1+$S$1)*(1-$S$2)*(1-$U$2),1)</f>
        <v>2349.6</v>
      </c>
      <c r="W71" s="213">
        <v>2331</v>
      </c>
    </row>
    <row r="72" spans="1:23" s="69" customFormat="1" ht="33.75" customHeight="1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 t="s">
        <v>168</v>
      </c>
      <c r="O72" s="73"/>
      <c r="P72" s="73" t="s">
        <v>168</v>
      </c>
      <c r="Q72" s="73" t="s">
        <v>168</v>
      </c>
      <c r="R72" s="72" t="s">
        <v>225</v>
      </c>
      <c r="S72" s="73" t="s">
        <v>177</v>
      </c>
      <c r="T72" s="76" t="s">
        <v>226</v>
      </c>
      <c r="U72" s="181">
        <f>W72</f>
        <v>0.03</v>
      </c>
      <c r="V72" s="181">
        <f t="shared" si="3"/>
        <v>0.03</v>
      </c>
      <c r="W72" s="187">
        <v>0.03</v>
      </c>
    </row>
    <row r="73" spans="1:23" s="69" customFormat="1" ht="33.75" customHeight="1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 t="s">
        <v>168</v>
      </c>
      <c r="O73" s="73"/>
      <c r="P73" s="73" t="s">
        <v>168</v>
      </c>
      <c r="Q73" s="73" t="s">
        <v>168</v>
      </c>
      <c r="R73" s="72" t="s">
        <v>192</v>
      </c>
      <c r="S73" s="175" t="s">
        <v>186</v>
      </c>
      <c r="T73" s="136" t="s">
        <v>536</v>
      </c>
      <c r="U73" s="183">
        <f>ROUND(W73*Содержание!$H$8*(1+$S$1)*(1-$S$2)*(1-$U$1),1)</f>
        <v>0</v>
      </c>
      <c r="V73" s="183">
        <f>ROUND(W73*Содержание!$H$8*(1+$S$1)*(1-$S$2)*(1-$U$2),1)</f>
        <v>0</v>
      </c>
      <c r="W73" s="186">
        <v>0</v>
      </c>
    </row>
    <row r="74" spans="1:23" s="69" customFormat="1" ht="33.75" customHeight="1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 t="s">
        <v>168</v>
      </c>
      <c r="Q74" s="73"/>
      <c r="R74" s="72" t="s">
        <v>193</v>
      </c>
      <c r="S74" s="73" t="s">
        <v>186</v>
      </c>
      <c r="T74" s="78" t="s">
        <v>194</v>
      </c>
      <c r="U74" s="183">
        <f>ROUND(W74*Содержание!$H$8*(1+$S$1)*(1-$S$2)*(1-$U$1),1)</f>
        <v>0</v>
      </c>
      <c r="V74" s="183">
        <f>ROUND(W74*Содержание!$H$8*(1+$S$1)*(1-$S$2)*(1-$U$2),1)</f>
        <v>0</v>
      </c>
      <c r="W74" s="186">
        <v>0</v>
      </c>
    </row>
    <row r="75" spans="1:23" s="69" customFormat="1" ht="33.75" customHeight="1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 t="s">
        <v>168</v>
      </c>
      <c r="O75" s="73"/>
      <c r="P75" s="73" t="s">
        <v>168</v>
      </c>
      <c r="Q75" s="73"/>
      <c r="R75" s="72" t="s">
        <v>519</v>
      </c>
      <c r="S75" s="73" t="s">
        <v>186</v>
      </c>
      <c r="T75" s="173" t="s">
        <v>526</v>
      </c>
      <c r="U75" s="183">
        <f>ROUND(W75*Содержание!$H$8*(1+$S$1)*(1-$S$2)*(1-$U$1),1)</f>
        <v>0</v>
      </c>
      <c r="V75" s="183">
        <f>ROUND(W75*Содержание!$H$8*(1+$S$1)*(1-$S$2)*(1-$U$2),1)</f>
        <v>0</v>
      </c>
      <c r="W75" s="186">
        <v>0</v>
      </c>
    </row>
    <row r="76" spans="1:23" s="69" customFormat="1" ht="33.75" customHeight="1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 t="s">
        <v>168</v>
      </c>
      <c r="O76" s="73"/>
      <c r="P76" s="73" t="s">
        <v>168</v>
      </c>
      <c r="Q76" s="73"/>
      <c r="R76" s="72" t="s">
        <v>520</v>
      </c>
      <c r="S76" s="73" t="s">
        <v>186</v>
      </c>
      <c r="T76" s="173" t="s">
        <v>527</v>
      </c>
      <c r="U76" s="183">
        <f>ROUND(W76*Содержание!$H$8*(1+$S$1)*(1-$S$2)*(1-$U$1),1)</f>
        <v>0</v>
      </c>
      <c r="V76" s="183">
        <f>ROUND(W76*Содержание!$H$8*(1+$S$1)*(1-$S$2)*(1-$U$2),1)</f>
        <v>0</v>
      </c>
      <c r="W76" s="186">
        <v>0</v>
      </c>
    </row>
    <row r="77" spans="1:23" s="69" customFormat="1" ht="33.75" customHeight="1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 t="s">
        <v>168</v>
      </c>
      <c r="O77" s="73"/>
      <c r="P77" s="73" t="s">
        <v>168</v>
      </c>
      <c r="Q77" s="73"/>
      <c r="R77" s="72" t="s">
        <v>521</v>
      </c>
      <c r="S77" s="73" t="s">
        <v>186</v>
      </c>
      <c r="T77" s="173" t="s">
        <v>528</v>
      </c>
      <c r="U77" s="183">
        <f>ROUND(W77*Содержание!$H$8*(1+$S$1)*(1-$S$2)*(1-$U$2),1)</f>
        <v>1510</v>
      </c>
      <c r="V77" s="183">
        <f>ROUND(W77*Содержание!$H$8*(1+$S$1)*(1-$S$2)*(1-$U$2),1)</f>
        <v>1510</v>
      </c>
      <c r="W77" s="213">
        <v>1498</v>
      </c>
    </row>
    <row r="78" spans="1:23" s="69" customFormat="1" x14ac:dyDescent="0.2">
      <c r="A78" s="83"/>
      <c r="B78" s="83"/>
      <c r="C78" s="83"/>
      <c r="D78" s="83"/>
      <c r="E78" s="83"/>
      <c r="F78" s="83"/>
      <c r="G78" s="83" t="s">
        <v>168</v>
      </c>
      <c r="H78" s="83" t="s">
        <v>168</v>
      </c>
      <c r="I78" s="83"/>
      <c r="J78" s="83" t="s">
        <v>168</v>
      </c>
      <c r="K78" s="83" t="s">
        <v>168</v>
      </c>
      <c r="L78" s="83"/>
      <c r="M78" s="83"/>
      <c r="N78" s="83"/>
      <c r="O78" s="83" t="s">
        <v>168</v>
      </c>
      <c r="P78" s="83"/>
      <c r="Q78" s="83"/>
      <c r="R78" s="84" t="s">
        <v>227</v>
      </c>
      <c r="S78" s="83" t="s">
        <v>177</v>
      </c>
      <c r="T78" s="438" t="s">
        <v>321</v>
      </c>
      <c r="U78" s="237">
        <f>ROUND(W78*Содержание!$H$8*(1+$S$1)*(1-$S$2)*(1-$U$1),1)</f>
        <v>4205.8999999999996</v>
      </c>
      <c r="V78" s="238" t="s">
        <v>549</v>
      </c>
      <c r="W78" s="213">
        <v>3995</v>
      </c>
    </row>
    <row r="79" spans="1:23" s="69" customFormat="1" x14ac:dyDescent="0.2">
      <c r="A79" s="83" t="s">
        <v>168</v>
      </c>
      <c r="B79" s="83" t="s">
        <v>168</v>
      </c>
      <c r="C79" s="83"/>
      <c r="D79" s="83" t="s">
        <v>168</v>
      </c>
      <c r="E79" s="83" t="s">
        <v>168</v>
      </c>
      <c r="F79" s="83"/>
      <c r="G79" s="83"/>
      <c r="H79" s="83"/>
      <c r="I79" s="83"/>
      <c r="J79" s="83"/>
      <c r="K79" s="83"/>
      <c r="L79" s="83"/>
      <c r="M79" s="83" t="s">
        <v>168</v>
      </c>
      <c r="N79" s="83"/>
      <c r="O79" s="83"/>
      <c r="P79" s="83"/>
      <c r="Q79" s="83"/>
      <c r="R79" s="84" t="s">
        <v>322</v>
      </c>
      <c r="S79" s="83" t="s">
        <v>177</v>
      </c>
      <c r="T79" s="439"/>
      <c r="U79" s="239" t="s">
        <v>549</v>
      </c>
      <c r="V79" s="237">
        <f>ROUND(W79*Содержание!$H$8*(1+$S$1)*(1-$S$2)*(1-$U$2),1)</f>
        <v>4027</v>
      </c>
      <c r="W79" s="213">
        <v>3995</v>
      </c>
    </row>
    <row r="80" spans="1:23" s="69" customFormat="1" ht="18.75" customHeight="1" x14ac:dyDescent="0.2">
      <c r="A80" s="83"/>
      <c r="B80" s="83"/>
      <c r="C80" s="83"/>
      <c r="D80" s="83"/>
      <c r="E80" s="83"/>
      <c r="F80" s="83"/>
      <c r="G80" s="83" t="s">
        <v>168</v>
      </c>
      <c r="H80" s="83" t="s">
        <v>168</v>
      </c>
      <c r="I80" s="83"/>
      <c r="J80" s="83" t="s">
        <v>168</v>
      </c>
      <c r="K80" s="83" t="s">
        <v>168</v>
      </c>
      <c r="L80" s="83"/>
      <c r="M80" s="83"/>
      <c r="N80" s="83"/>
      <c r="O80" s="83" t="s">
        <v>168</v>
      </c>
      <c r="P80" s="83"/>
      <c r="Q80" s="83"/>
      <c r="R80" s="84" t="s">
        <v>228</v>
      </c>
      <c r="S80" s="83" t="s">
        <v>177</v>
      </c>
      <c r="T80" s="438" t="s">
        <v>323</v>
      </c>
      <c r="U80" s="237">
        <f>ROUND(W80*Содержание!$H$8*(1+$S$1)*(1-$S$2)*(1-$U$1),1)</f>
        <v>4205.8999999999996</v>
      </c>
      <c r="V80" s="238" t="s">
        <v>549</v>
      </c>
      <c r="W80" s="213">
        <v>3995</v>
      </c>
    </row>
    <row r="81" spans="1:23" s="69" customFormat="1" ht="17.25" customHeight="1" x14ac:dyDescent="0.2">
      <c r="A81" s="83" t="s">
        <v>168</v>
      </c>
      <c r="B81" s="83" t="s">
        <v>168</v>
      </c>
      <c r="C81" s="83"/>
      <c r="D81" s="83" t="s">
        <v>168</v>
      </c>
      <c r="E81" s="83" t="s">
        <v>168</v>
      </c>
      <c r="F81" s="83"/>
      <c r="G81" s="83"/>
      <c r="H81" s="83"/>
      <c r="I81" s="83"/>
      <c r="J81" s="83"/>
      <c r="K81" s="83"/>
      <c r="L81" s="83"/>
      <c r="M81" s="83" t="s">
        <v>168</v>
      </c>
      <c r="N81" s="83"/>
      <c r="O81" s="83"/>
      <c r="P81" s="83"/>
      <c r="Q81" s="83"/>
      <c r="R81" s="84" t="s">
        <v>324</v>
      </c>
      <c r="S81" s="83" t="s">
        <v>177</v>
      </c>
      <c r="T81" s="439"/>
      <c r="U81" s="239" t="s">
        <v>549</v>
      </c>
      <c r="V81" s="237">
        <f>ROUND(W81*Содержание!$H$8*(1+$S$1)*(1-$S$2)*(1-$U$2),1)</f>
        <v>4027</v>
      </c>
      <c r="W81" s="213">
        <v>3995</v>
      </c>
    </row>
    <row r="82" spans="1:23" s="69" customFormat="1" x14ac:dyDescent="0.2">
      <c r="A82" s="83"/>
      <c r="B82" s="83"/>
      <c r="C82" s="83"/>
      <c r="D82" s="83"/>
      <c r="E82" s="83"/>
      <c r="F82" s="83"/>
      <c r="G82" s="83" t="s">
        <v>168</v>
      </c>
      <c r="H82" s="83" t="s">
        <v>168</v>
      </c>
      <c r="I82" s="83"/>
      <c r="J82" s="83" t="s">
        <v>168</v>
      </c>
      <c r="K82" s="83" t="s">
        <v>168</v>
      </c>
      <c r="L82" s="83"/>
      <c r="M82" s="83"/>
      <c r="N82" s="83"/>
      <c r="O82" s="83" t="s">
        <v>168</v>
      </c>
      <c r="P82" s="83"/>
      <c r="Q82" s="83"/>
      <c r="R82" s="84" t="s">
        <v>229</v>
      </c>
      <c r="S82" s="83" t="s">
        <v>177</v>
      </c>
      <c r="T82" s="438" t="s">
        <v>497</v>
      </c>
      <c r="U82" s="237">
        <f>ROUND(W82*Содержание!$H$8*(1+$S$1)*(1-$S$2)*(1-$U$1),1)</f>
        <v>4556.5</v>
      </c>
      <c r="V82" s="238" t="s">
        <v>549</v>
      </c>
      <c r="W82" s="213">
        <v>4328</v>
      </c>
    </row>
    <row r="83" spans="1:23" s="69" customFormat="1" x14ac:dyDescent="0.2">
      <c r="A83" s="83" t="s">
        <v>168</v>
      </c>
      <c r="B83" s="83" t="s">
        <v>168</v>
      </c>
      <c r="C83" s="83"/>
      <c r="D83" s="83" t="s">
        <v>168</v>
      </c>
      <c r="E83" s="83" t="s">
        <v>168</v>
      </c>
      <c r="F83" s="83"/>
      <c r="G83" s="83"/>
      <c r="H83" s="83"/>
      <c r="I83" s="83"/>
      <c r="J83" s="83"/>
      <c r="K83" s="83"/>
      <c r="L83" s="83"/>
      <c r="M83" s="83" t="s">
        <v>168</v>
      </c>
      <c r="N83" s="83"/>
      <c r="O83" s="83"/>
      <c r="P83" s="83"/>
      <c r="Q83" s="83"/>
      <c r="R83" s="84" t="s">
        <v>325</v>
      </c>
      <c r="S83" s="83" t="s">
        <v>177</v>
      </c>
      <c r="T83" s="439"/>
      <c r="U83" s="239" t="s">
        <v>549</v>
      </c>
      <c r="V83" s="237">
        <f>ROUND(W83*Содержание!$H$8*(1+$S$1)*(1-$S$2)*(1-$U$2),1)</f>
        <v>4362.6000000000004</v>
      </c>
      <c r="W83" s="213">
        <v>4328</v>
      </c>
    </row>
    <row r="84" spans="1:23" s="69" customFormat="1" x14ac:dyDescent="0.2">
      <c r="A84" s="83"/>
      <c r="B84" s="83"/>
      <c r="C84" s="83"/>
      <c r="D84" s="83"/>
      <c r="E84" s="83"/>
      <c r="F84" s="83"/>
      <c r="G84" s="83" t="s">
        <v>168</v>
      </c>
      <c r="H84" s="83" t="s">
        <v>168</v>
      </c>
      <c r="I84" s="83"/>
      <c r="J84" s="83" t="s">
        <v>168</v>
      </c>
      <c r="K84" s="83" t="s">
        <v>168</v>
      </c>
      <c r="L84" s="83"/>
      <c r="M84" s="83"/>
      <c r="N84" s="83"/>
      <c r="O84" s="83" t="s">
        <v>168</v>
      </c>
      <c r="P84" s="83"/>
      <c r="Q84" s="83"/>
      <c r="R84" s="84" t="s">
        <v>230</v>
      </c>
      <c r="S84" s="83" t="s">
        <v>177</v>
      </c>
      <c r="T84" s="438" t="s">
        <v>326</v>
      </c>
      <c r="U84" s="237">
        <f>ROUND(W84*Содержание!$H$8*(1+$S$1)*(1-$S$2)*(1-$U$1),1)</f>
        <v>4556.5</v>
      </c>
      <c r="V84" s="238" t="s">
        <v>549</v>
      </c>
      <c r="W84" s="213">
        <v>4328</v>
      </c>
    </row>
    <row r="85" spans="1:23" s="69" customFormat="1" x14ac:dyDescent="0.2">
      <c r="A85" s="83" t="s">
        <v>168</v>
      </c>
      <c r="B85" s="83" t="s">
        <v>168</v>
      </c>
      <c r="C85" s="83"/>
      <c r="D85" s="83" t="s">
        <v>168</v>
      </c>
      <c r="E85" s="83" t="s">
        <v>168</v>
      </c>
      <c r="F85" s="83"/>
      <c r="G85" s="83"/>
      <c r="H85" s="83"/>
      <c r="I85" s="83"/>
      <c r="J85" s="83"/>
      <c r="K85" s="83"/>
      <c r="L85" s="83"/>
      <c r="M85" s="83" t="s">
        <v>168</v>
      </c>
      <c r="N85" s="83"/>
      <c r="O85" s="83"/>
      <c r="P85" s="83"/>
      <c r="Q85" s="83"/>
      <c r="R85" s="84" t="s">
        <v>327</v>
      </c>
      <c r="S85" s="83" t="s">
        <v>177</v>
      </c>
      <c r="T85" s="439"/>
      <c r="U85" s="239" t="s">
        <v>549</v>
      </c>
      <c r="V85" s="237">
        <f>ROUND(W85*Содержание!$H$8*(1+$S$1)*(1-$S$2)*(1-$U$2),1)</f>
        <v>4362.6000000000004</v>
      </c>
      <c r="W85" s="213">
        <v>4328</v>
      </c>
    </row>
    <row r="86" spans="1:23" s="69" customFormat="1" x14ac:dyDescent="0.2">
      <c r="A86" s="83"/>
      <c r="B86" s="83"/>
      <c r="C86" s="83"/>
      <c r="D86" s="83"/>
      <c r="E86" s="83"/>
      <c r="F86" s="83"/>
      <c r="G86" s="83" t="s">
        <v>168</v>
      </c>
      <c r="H86" s="83" t="s">
        <v>168</v>
      </c>
      <c r="I86" s="83" t="s">
        <v>168</v>
      </c>
      <c r="J86" s="83" t="s">
        <v>168</v>
      </c>
      <c r="K86" s="83" t="s">
        <v>168</v>
      </c>
      <c r="L86" s="83" t="s">
        <v>168</v>
      </c>
      <c r="M86" s="83"/>
      <c r="N86" s="83"/>
      <c r="O86" s="83" t="s">
        <v>168</v>
      </c>
      <c r="P86" s="83"/>
      <c r="Q86" s="83"/>
      <c r="R86" s="84" t="s">
        <v>231</v>
      </c>
      <c r="S86" s="83" t="s">
        <v>177</v>
      </c>
      <c r="T86" s="436" t="s">
        <v>328</v>
      </c>
      <c r="U86" s="237">
        <f>ROUND(W86*Содержание!$H$8*(1+$S$1)*(1-$S$2)*(1-$U$1),1)</f>
        <v>4556.5</v>
      </c>
      <c r="V86" s="238" t="s">
        <v>549</v>
      </c>
      <c r="W86" s="213">
        <v>4328</v>
      </c>
    </row>
    <row r="87" spans="1:23" s="69" customFormat="1" x14ac:dyDescent="0.2">
      <c r="A87" s="83" t="s">
        <v>168</v>
      </c>
      <c r="B87" s="83" t="s">
        <v>168</v>
      </c>
      <c r="C87" s="83" t="s">
        <v>168</v>
      </c>
      <c r="D87" s="83" t="s">
        <v>168</v>
      </c>
      <c r="E87" s="83" t="s">
        <v>168</v>
      </c>
      <c r="F87" s="83" t="s">
        <v>168</v>
      </c>
      <c r="G87" s="83"/>
      <c r="H87" s="83"/>
      <c r="I87" s="83"/>
      <c r="J87" s="83"/>
      <c r="K87" s="83"/>
      <c r="L87" s="83"/>
      <c r="M87" s="83" t="s">
        <v>168</v>
      </c>
      <c r="N87" s="83"/>
      <c r="O87" s="83"/>
      <c r="P87" s="83"/>
      <c r="Q87" s="83"/>
      <c r="R87" s="84" t="s">
        <v>314</v>
      </c>
      <c r="S87" s="83" t="s">
        <v>177</v>
      </c>
      <c r="T87" s="437"/>
      <c r="U87" s="240" t="s">
        <v>549</v>
      </c>
      <c r="V87" s="237">
        <f>ROUND(W87*Содержание!$H$8*(1+$S$1)*(1-$S$2)*(1-$U$2),1)</f>
        <v>4362.6000000000004</v>
      </c>
      <c r="W87" s="213">
        <v>4328</v>
      </c>
    </row>
    <row r="88" spans="1:23" s="69" customFormat="1" x14ac:dyDescent="0.2">
      <c r="A88" s="83"/>
      <c r="B88" s="83"/>
      <c r="C88" s="83"/>
      <c r="D88" s="83"/>
      <c r="E88" s="83"/>
      <c r="F88" s="83"/>
      <c r="G88" s="83" t="s">
        <v>168</v>
      </c>
      <c r="H88" s="83" t="s">
        <v>168</v>
      </c>
      <c r="I88" s="83" t="s">
        <v>168</v>
      </c>
      <c r="J88" s="83" t="s">
        <v>168</v>
      </c>
      <c r="K88" s="83" t="s">
        <v>168</v>
      </c>
      <c r="L88" s="83" t="s">
        <v>168</v>
      </c>
      <c r="M88" s="83"/>
      <c r="N88" s="83"/>
      <c r="O88" s="83" t="s">
        <v>168</v>
      </c>
      <c r="P88" s="83"/>
      <c r="Q88" s="83"/>
      <c r="R88" s="84" t="s">
        <v>232</v>
      </c>
      <c r="S88" s="83" t="s">
        <v>177</v>
      </c>
      <c r="T88" s="436" t="s">
        <v>329</v>
      </c>
      <c r="U88" s="237">
        <f>ROUND(W88*Содержание!$H$8*(1+$S$1)*(1-$S$2)*(1-$U$1),1)</f>
        <v>4556.5</v>
      </c>
      <c r="V88" s="238" t="s">
        <v>549</v>
      </c>
      <c r="W88" s="213">
        <v>4328</v>
      </c>
    </row>
    <row r="89" spans="1:23" s="69" customFormat="1" ht="18" customHeight="1" x14ac:dyDescent="0.2">
      <c r="A89" s="83" t="s">
        <v>168</v>
      </c>
      <c r="B89" s="83" t="s">
        <v>168</v>
      </c>
      <c r="C89" s="83" t="s">
        <v>168</v>
      </c>
      <c r="D89" s="83" t="s">
        <v>168</v>
      </c>
      <c r="E89" s="83" t="s">
        <v>168</v>
      </c>
      <c r="F89" s="83" t="s">
        <v>168</v>
      </c>
      <c r="G89" s="83"/>
      <c r="H89" s="83"/>
      <c r="I89" s="83"/>
      <c r="J89" s="83"/>
      <c r="K89" s="83"/>
      <c r="L89" s="83"/>
      <c r="M89" s="83" t="s">
        <v>168</v>
      </c>
      <c r="N89" s="83"/>
      <c r="O89" s="83"/>
      <c r="P89" s="83"/>
      <c r="Q89" s="83"/>
      <c r="R89" s="84" t="s">
        <v>315</v>
      </c>
      <c r="S89" s="83" t="s">
        <v>177</v>
      </c>
      <c r="T89" s="437"/>
      <c r="U89" s="240" t="s">
        <v>549</v>
      </c>
      <c r="V89" s="237">
        <f>ROUND(W89*Содержание!$H$8*(1+$S$1)*(1-$S$2)*(1-$U$2),1)</f>
        <v>4362.6000000000004</v>
      </c>
      <c r="W89" s="213">
        <v>4328</v>
      </c>
    </row>
    <row r="90" spans="1:23" s="69" customFormat="1" x14ac:dyDescent="0.2">
      <c r="A90" s="83"/>
      <c r="B90" s="83"/>
      <c r="C90" s="83"/>
      <c r="D90" s="83"/>
      <c r="E90" s="83"/>
      <c r="F90" s="83"/>
      <c r="G90" s="83" t="s">
        <v>168</v>
      </c>
      <c r="H90" s="83" t="s">
        <v>168</v>
      </c>
      <c r="I90" s="83" t="s">
        <v>168</v>
      </c>
      <c r="J90" s="83" t="s">
        <v>168</v>
      </c>
      <c r="K90" s="83" t="s">
        <v>168</v>
      </c>
      <c r="L90" s="83" t="s">
        <v>168</v>
      </c>
      <c r="M90" s="83"/>
      <c r="N90" s="83"/>
      <c r="O90" s="83" t="s">
        <v>168</v>
      </c>
      <c r="P90" s="83"/>
      <c r="Q90" s="83"/>
      <c r="R90" s="84" t="s">
        <v>233</v>
      </c>
      <c r="S90" s="83" t="s">
        <v>177</v>
      </c>
      <c r="T90" s="436" t="s">
        <v>330</v>
      </c>
      <c r="U90" s="237">
        <f>ROUND(W90*Содержание!$H$8*(1+$S$1)*(1-$S$2)*(1-$U$1),1)</f>
        <v>4556.5</v>
      </c>
      <c r="V90" s="238" t="s">
        <v>549</v>
      </c>
      <c r="W90" s="213">
        <v>4328</v>
      </c>
    </row>
    <row r="91" spans="1:23" s="69" customFormat="1" x14ac:dyDescent="0.2">
      <c r="A91" s="83" t="s">
        <v>168</v>
      </c>
      <c r="B91" s="83" t="s">
        <v>168</v>
      </c>
      <c r="C91" s="83" t="s">
        <v>168</v>
      </c>
      <c r="D91" s="83" t="s">
        <v>168</v>
      </c>
      <c r="E91" s="83" t="s">
        <v>168</v>
      </c>
      <c r="F91" s="83" t="s">
        <v>168</v>
      </c>
      <c r="G91" s="83"/>
      <c r="H91" s="83"/>
      <c r="I91" s="83"/>
      <c r="J91" s="83"/>
      <c r="K91" s="83"/>
      <c r="L91" s="83"/>
      <c r="M91" s="83" t="s">
        <v>168</v>
      </c>
      <c r="N91" s="83"/>
      <c r="O91" s="83"/>
      <c r="P91" s="83"/>
      <c r="Q91" s="83"/>
      <c r="R91" s="84" t="s">
        <v>316</v>
      </c>
      <c r="S91" s="83" t="s">
        <v>177</v>
      </c>
      <c r="T91" s="437"/>
      <c r="U91" s="240" t="s">
        <v>549</v>
      </c>
      <c r="V91" s="237">
        <f>ROUND(W91*Содержание!$H$8*(1+$S$1)*(1-$S$2)*(1-$U$2),1)</f>
        <v>4362.6000000000004</v>
      </c>
      <c r="W91" s="213">
        <v>4328</v>
      </c>
    </row>
    <row r="92" spans="1:23" s="69" customFormat="1" x14ac:dyDescent="0.2">
      <c r="A92" s="83"/>
      <c r="B92" s="83"/>
      <c r="C92" s="83"/>
      <c r="D92" s="83"/>
      <c r="E92" s="83"/>
      <c r="F92" s="83"/>
      <c r="G92" s="83" t="s">
        <v>168</v>
      </c>
      <c r="H92" s="83" t="s">
        <v>168</v>
      </c>
      <c r="I92" s="83" t="s">
        <v>168</v>
      </c>
      <c r="J92" s="83" t="s">
        <v>168</v>
      </c>
      <c r="K92" s="83" t="s">
        <v>168</v>
      </c>
      <c r="L92" s="83" t="s">
        <v>168</v>
      </c>
      <c r="M92" s="83"/>
      <c r="N92" s="83"/>
      <c r="O92" s="83" t="s">
        <v>168</v>
      </c>
      <c r="P92" s="83"/>
      <c r="Q92" s="83"/>
      <c r="R92" s="84" t="s">
        <v>234</v>
      </c>
      <c r="S92" s="83" t="s">
        <v>177</v>
      </c>
      <c r="T92" s="436" t="s">
        <v>331</v>
      </c>
      <c r="U92" s="237">
        <f>ROUND(W92*Содержание!$H$8*(1+$S$1)*(1-$S$2)*(1-$U$1),1)</f>
        <v>4556.5</v>
      </c>
      <c r="V92" s="238" t="s">
        <v>549</v>
      </c>
      <c r="W92" s="213">
        <v>4328</v>
      </c>
    </row>
    <row r="93" spans="1:23" s="69" customFormat="1" ht="15" customHeight="1" x14ac:dyDescent="0.2">
      <c r="A93" s="83" t="s">
        <v>168</v>
      </c>
      <c r="B93" s="83" t="s">
        <v>168</v>
      </c>
      <c r="C93" s="83" t="s">
        <v>168</v>
      </c>
      <c r="D93" s="83" t="s">
        <v>168</v>
      </c>
      <c r="E93" s="83" t="s">
        <v>168</v>
      </c>
      <c r="F93" s="83" t="s">
        <v>168</v>
      </c>
      <c r="G93" s="83"/>
      <c r="H93" s="83"/>
      <c r="I93" s="83"/>
      <c r="J93" s="83"/>
      <c r="K93" s="83"/>
      <c r="L93" s="83"/>
      <c r="M93" s="83" t="s">
        <v>168</v>
      </c>
      <c r="N93" s="83"/>
      <c r="O93" s="83"/>
      <c r="P93" s="83"/>
      <c r="Q93" s="83"/>
      <c r="R93" s="84" t="s">
        <v>317</v>
      </c>
      <c r="S93" s="83" t="s">
        <v>177</v>
      </c>
      <c r="T93" s="437"/>
      <c r="U93" s="240" t="s">
        <v>549</v>
      </c>
      <c r="V93" s="237">
        <f>ROUND(W93*Содержание!$H$8*(1+$S$1)*(1-$S$2)*(1-$U$2),1)</f>
        <v>4362.6000000000004</v>
      </c>
      <c r="W93" s="213">
        <v>4328</v>
      </c>
    </row>
    <row r="94" spans="1:23" s="69" customFormat="1" ht="30" customHeight="1" x14ac:dyDescent="0.2">
      <c r="A94" s="73" t="s">
        <v>168</v>
      </c>
      <c r="B94" s="73" t="s">
        <v>168</v>
      </c>
      <c r="C94" s="73" t="s">
        <v>168</v>
      </c>
      <c r="D94" s="73" t="s">
        <v>168</v>
      </c>
      <c r="E94" s="73" t="s">
        <v>168</v>
      </c>
      <c r="F94" s="73" t="s">
        <v>168</v>
      </c>
      <c r="G94" s="73" t="s">
        <v>168</v>
      </c>
      <c r="H94" s="73" t="s">
        <v>168</v>
      </c>
      <c r="I94" s="73" t="s">
        <v>168</v>
      </c>
      <c r="J94" s="73" t="s">
        <v>168</v>
      </c>
      <c r="K94" s="73" t="s">
        <v>168</v>
      </c>
      <c r="L94" s="73" t="s">
        <v>168</v>
      </c>
      <c r="M94" s="73" t="s">
        <v>168</v>
      </c>
      <c r="N94" s="73"/>
      <c r="O94" s="73" t="s">
        <v>168</v>
      </c>
      <c r="P94" s="73"/>
      <c r="Q94" s="73"/>
      <c r="R94" s="71" t="s">
        <v>238</v>
      </c>
      <c r="S94" s="73" t="s">
        <v>177</v>
      </c>
      <c r="T94" s="78" t="s">
        <v>457</v>
      </c>
      <c r="U94" s="183">
        <f>ROUND(W94*Содержание!$H$8*(1+$S$1)*(1-$S$2)*(1-$U$2),1)</f>
        <v>1258</v>
      </c>
      <c r="V94" s="183">
        <f>ROUND(W94*Содержание!$H$8*(1+$S$1)*(1-$S$2)*(1-$U$2),1)</f>
        <v>1258</v>
      </c>
      <c r="W94" s="213">
        <v>1248</v>
      </c>
    </row>
    <row r="95" spans="1:23" s="69" customFormat="1" ht="30" customHeight="1" x14ac:dyDescent="0.2">
      <c r="A95" s="73" t="s">
        <v>168</v>
      </c>
      <c r="B95" s="73" t="s">
        <v>168</v>
      </c>
      <c r="C95" s="73" t="s">
        <v>168</v>
      </c>
      <c r="D95" s="73" t="s">
        <v>168</v>
      </c>
      <c r="E95" s="73" t="s">
        <v>168</v>
      </c>
      <c r="F95" s="73" t="s">
        <v>168</v>
      </c>
      <c r="G95" s="73" t="s">
        <v>168</v>
      </c>
      <c r="H95" s="73" t="s">
        <v>168</v>
      </c>
      <c r="I95" s="73" t="s">
        <v>168</v>
      </c>
      <c r="J95" s="73" t="s">
        <v>168</v>
      </c>
      <c r="K95" s="73" t="s">
        <v>168</v>
      </c>
      <c r="L95" s="73" t="s">
        <v>168</v>
      </c>
      <c r="M95" s="73" t="s">
        <v>168</v>
      </c>
      <c r="N95" s="73"/>
      <c r="O95" s="73" t="s">
        <v>168</v>
      </c>
      <c r="P95" s="73"/>
      <c r="Q95" s="73"/>
      <c r="R95" s="71" t="s">
        <v>239</v>
      </c>
      <c r="S95" s="73" t="s">
        <v>177</v>
      </c>
      <c r="T95" s="78" t="s">
        <v>460</v>
      </c>
      <c r="U95" s="183">
        <f>ROUND(W95*Содержание!$H$8*(1+$S$1)*(1-$S$2)*(1-$U$2),1)</f>
        <v>1258</v>
      </c>
      <c r="V95" s="183">
        <f>ROUND(W95*Содержание!$H$8*(1+$S$1)*(1-$S$2)*(1-$U$2),1)</f>
        <v>1258</v>
      </c>
      <c r="W95" s="213">
        <v>1248</v>
      </c>
    </row>
    <row r="96" spans="1:23" s="69" customFormat="1" ht="36" customHeight="1" x14ac:dyDescent="0.2">
      <c r="A96" s="73" t="s">
        <v>168</v>
      </c>
      <c r="B96" s="73" t="s">
        <v>168</v>
      </c>
      <c r="C96" s="73" t="s">
        <v>168</v>
      </c>
      <c r="D96" s="73" t="s">
        <v>168</v>
      </c>
      <c r="E96" s="73" t="s">
        <v>168</v>
      </c>
      <c r="F96" s="73" t="s">
        <v>168</v>
      </c>
      <c r="G96" s="73" t="s">
        <v>168</v>
      </c>
      <c r="H96" s="73" t="s">
        <v>168</v>
      </c>
      <c r="I96" s="73" t="s">
        <v>168</v>
      </c>
      <c r="J96" s="73" t="s">
        <v>168</v>
      </c>
      <c r="K96" s="73" t="s">
        <v>168</v>
      </c>
      <c r="L96" s="73" t="s">
        <v>168</v>
      </c>
      <c r="M96" s="73" t="s">
        <v>168</v>
      </c>
      <c r="N96" s="73"/>
      <c r="O96" s="73" t="s">
        <v>168</v>
      </c>
      <c r="P96" s="73"/>
      <c r="Q96" s="73"/>
      <c r="R96" s="71" t="s">
        <v>244</v>
      </c>
      <c r="S96" s="73" t="s">
        <v>177</v>
      </c>
      <c r="T96" s="82" t="s">
        <v>458</v>
      </c>
      <c r="U96" s="183">
        <f>ROUND(W96*Содержание!$H$8*(1+$S$1)*(1-$S$2)*(1-$U$2),1)</f>
        <v>3524</v>
      </c>
      <c r="V96" s="183">
        <f>ROUND(W96*Содержание!$H$8*(1+$S$1)*(1-$S$2)*(1-$U$2),1)</f>
        <v>3524</v>
      </c>
      <c r="W96" s="213">
        <v>3496</v>
      </c>
    </row>
    <row r="97" spans="1:23" s="69" customFormat="1" ht="33.75" customHeight="1" x14ac:dyDescent="0.2">
      <c r="A97" s="73" t="s">
        <v>168</v>
      </c>
      <c r="B97" s="73" t="s">
        <v>168</v>
      </c>
      <c r="C97" s="73" t="s">
        <v>168</v>
      </c>
      <c r="D97" s="73" t="s">
        <v>168</v>
      </c>
      <c r="E97" s="73" t="s">
        <v>168</v>
      </c>
      <c r="F97" s="73" t="s">
        <v>168</v>
      </c>
      <c r="G97" s="73" t="s">
        <v>168</v>
      </c>
      <c r="H97" s="73" t="s">
        <v>168</v>
      </c>
      <c r="I97" s="73" t="s">
        <v>168</v>
      </c>
      <c r="J97" s="73" t="s">
        <v>168</v>
      </c>
      <c r="K97" s="73" t="s">
        <v>168</v>
      </c>
      <c r="L97" s="73" t="s">
        <v>168</v>
      </c>
      <c r="M97" s="73" t="s">
        <v>168</v>
      </c>
      <c r="N97" s="73"/>
      <c r="O97" s="73" t="s">
        <v>168</v>
      </c>
      <c r="P97" s="73"/>
      <c r="Q97" s="73"/>
      <c r="R97" s="71" t="s">
        <v>245</v>
      </c>
      <c r="S97" s="73" t="s">
        <v>177</v>
      </c>
      <c r="T97" s="82" t="s">
        <v>459</v>
      </c>
      <c r="U97" s="183">
        <f>ROUND(W97*Содержание!$H$8*(1+$S$1)*(1-$S$2)*(1-$U$2),1)</f>
        <v>4866.6000000000004</v>
      </c>
      <c r="V97" s="183">
        <f>ROUND(W97*Содержание!$H$8*(1+$S$1)*(1-$S$2)*(1-$U$2),1)</f>
        <v>4866.6000000000004</v>
      </c>
      <c r="W97" s="213">
        <v>4828</v>
      </c>
    </row>
    <row r="98" spans="1:23" s="69" customFormat="1" ht="36" customHeight="1" x14ac:dyDescent="0.2">
      <c r="A98" s="73" t="s">
        <v>168</v>
      </c>
      <c r="B98" s="73" t="s">
        <v>168</v>
      </c>
      <c r="C98" s="73" t="s">
        <v>168</v>
      </c>
      <c r="D98" s="73" t="s">
        <v>168</v>
      </c>
      <c r="E98" s="73" t="s">
        <v>168</v>
      </c>
      <c r="F98" s="73" t="s">
        <v>168</v>
      </c>
      <c r="G98" s="73" t="s">
        <v>168</v>
      </c>
      <c r="H98" s="73" t="s">
        <v>168</v>
      </c>
      <c r="I98" s="73" t="s">
        <v>168</v>
      </c>
      <c r="J98" s="73" t="s">
        <v>168</v>
      </c>
      <c r="K98" s="73" t="s">
        <v>168</v>
      </c>
      <c r="L98" s="73" t="s">
        <v>168</v>
      </c>
      <c r="M98" s="73" t="s">
        <v>168</v>
      </c>
      <c r="N98" s="73"/>
      <c r="O98" s="73" t="s">
        <v>168</v>
      </c>
      <c r="P98" s="73"/>
      <c r="Q98" s="73"/>
      <c r="R98" s="71" t="s">
        <v>246</v>
      </c>
      <c r="S98" s="73" t="s">
        <v>177</v>
      </c>
      <c r="T98" s="82" t="s">
        <v>461</v>
      </c>
      <c r="U98" s="183">
        <f>ROUND(W98*Содержание!$H$8*(1+$S$1)*(1-$S$2)*(1-$U$2),1)</f>
        <v>3524</v>
      </c>
      <c r="V98" s="183">
        <f>ROUND(W98*Содержание!$H$8*(1+$S$1)*(1-$S$2)*(1-$U$2),1)</f>
        <v>3524</v>
      </c>
      <c r="W98" s="213">
        <v>3496</v>
      </c>
    </row>
    <row r="99" spans="1:23" s="69" customFormat="1" ht="34.5" customHeight="1" x14ac:dyDescent="0.2">
      <c r="A99" s="73" t="s">
        <v>168</v>
      </c>
      <c r="B99" s="73" t="s">
        <v>168</v>
      </c>
      <c r="C99" s="73" t="s">
        <v>168</v>
      </c>
      <c r="D99" s="73" t="s">
        <v>168</v>
      </c>
      <c r="E99" s="73" t="s">
        <v>168</v>
      </c>
      <c r="F99" s="73" t="s">
        <v>168</v>
      </c>
      <c r="G99" s="73" t="s">
        <v>168</v>
      </c>
      <c r="H99" s="73" t="s">
        <v>168</v>
      </c>
      <c r="I99" s="73" t="s">
        <v>168</v>
      </c>
      <c r="J99" s="73" t="s">
        <v>168</v>
      </c>
      <c r="K99" s="73" t="s">
        <v>168</v>
      </c>
      <c r="L99" s="73" t="s">
        <v>168</v>
      </c>
      <c r="M99" s="73" t="s">
        <v>168</v>
      </c>
      <c r="N99" s="73"/>
      <c r="O99" s="73" t="s">
        <v>168</v>
      </c>
      <c r="P99" s="73"/>
      <c r="Q99" s="73"/>
      <c r="R99" s="71" t="s">
        <v>247</v>
      </c>
      <c r="S99" s="73" t="s">
        <v>177</v>
      </c>
      <c r="T99" s="82" t="s">
        <v>462</v>
      </c>
      <c r="U99" s="183">
        <f>ROUND(W99*Содержание!$H$8*(1+$S$1)*(1-$S$2)*(1-$U$2),1)</f>
        <v>4866.6000000000004</v>
      </c>
      <c r="V99" s="183">
        <f>ROUND(W99*Содержание!$H$8*(1+$S$1)*(1-$S$2)*(1-$U$2),1)</f>
        <v>4866.6000000000004</v>
      </c>
      <c r="W99" s="213">
        <v>4828</v>
      </c>
    </row>
    <row r="100" spans="1:23" s="69" customFormat="1" x14ac:dyDescent="0.2">
      <c r="A100" s="73"/>
      <c r="B100" s="73"/>
      <c r="C100" s="73"/>
      <c r="D100" s="73"/>
      <c r="E100" s="73"/>
      <c r="F100" s="73"/>
      <c r="G100" s="73" t="s">
        <v>168</v>
      </c>
      <c r="H100" s="73" t="s">
        <v>168</v>
      </c>
      <c r="I100" s="73"/>
      <c r="J100" s="73" t="s">
        <v>168</v>
      </c>
      <c r="K100" s="73" t="s">
        <v>168</v>
      </c>
      <c r="L100" s="73"/>
      <c r="M100" s="83"/>
      <c r="N100" s="83"/>
      <c r="O100" s="83" t="s">
        <v>168</v>
      </c>
      <c r="P100" s="73"/>
      <c r="Q100" s="73"/>
      <c r="R100" s="72" t="s">
        <v>235</v>
      </c>
      <c r="S100" s="73" t="s">
        <v>177</v>
      </c>
      <c r="T100" s="432" t="s">
        <v>332</v>
      </c>
      <c r="U100" s="237">
        <f>ROUND(W100*Содержание!$H$8*(1+$S$1)*(1-$S$2)*(1-$U$1),1)</f>
        <v>4819.7</v>
      </c>
      <c r="V100" s="238" t="s">
        <v>549</v>
      </c>
      <c r="W100" s="213">
        <v>4578</v>
      </c>
    </row>
    <row r="101" spans="1:23" s="69" customFormat="1" x14ac:dyDescent="0.2">
      <c r="A101" s="73" t="s">
        <v>168</v>
      </c>
      <c r="B101" s="73" t="s">
        <v>168</v>
      </c>
      <c r="C101" s="73"/>
      <c r="D101" s="73" t="s">
        <v>168</v>
      </c>
      <c r="E101" s="73" t="s">
        <v>168</v>
      </c>
      <c r="F101" s="73"/>
      <c r="G101" s="77"/>
      <c r="H101" s="77"/>
      <c r="I101" s="77"/>
      <c r="J101" s="77"/>
      <c r="K101" s="77"/>
      <c r="L101" s="73"/>
      <c r="M101" s="83" t="s">
        <v>168</v>
      </c>
      <c r="N101" s="83"/>
      <c r="O101" s="83"/>
      <c r="P101" s="73"/>
      <c r="Q101" s="73"/>
      <c r="R101" s="72" t="s">
        <v>318</v>
      </c>
      <c r="S101" s="73" t="s">
        <v>177</v>
      </c>
      <c r="T101" s="433"/>
      <c r="U101" s="175" t="s">
        <v>549</v>
      </c>
      <c r="V101" s="237">
        <f>ROUND(W101*Содержание!$H$8*(1+$S$1)*(1-$S$2)*(1-$U$2),1)</f>
        <v>4614.6000000000004</v>
      </c>
      <c r="W101" s="213">
        <v>4578</v>
      </c>
    </row>
    <row r="102" spans="1:23" s="69" customFormat="1" x14ac:dyDescent="0.2">
      <c r="A102" s="73"/>
      <c r="B102" s="73"/>
      <c r="C102" s="73"/>
      <c r="D102" s="73"/>
      <c r="E102" s="73"/>
      <c r="F102" s="73"/>
      <c r="G102" s="73" t="s">
        <v>168</v>
      </c>
      <c r="H102" s="73" t="s">
        <v>168</v>
      </c>
      <c r="I102" s="73"/>
      <c r="J102" s="73" t="s">
        <v>168</v>
      </c>
      <c r="K102" s="73" t="s">
        <v>168</v>
      </c>
      <c r="L102" s="73"/>
      <c r="M102" s="83"/>
      <c r="N102" s="83"/>
      <c r="O102" s="83" t="s">
        <v>168</v>
      </c>
      <c r="P102" s="73"/>
      <c r="Q102" s="73"/>
      <c r="R102" s="72" t="s">
        <v>236</v>
      </c>
      <c r="S102" s="73" t="s">
        <v>177</v>
      </c>
      <c r="T102" s="432" t="s">
        <v>333</v>
      </c>
      <c r="U102" s="237">
        <f>ROUND(W102*Содержание!$H$8*(1+$S$1)*(1-$S$2)*(1-$U$1),1)</f>
        <v>4819.7</v>
      </c>
      <c r="V102" s="238" t="s">
        <v>549</v>
      </c>
      <c r="W102" s="213">
        <v>4578</v>
      </c>
    </row>
    <row r="103" spans="1:23" s="69" customFormat="1" ht="17.25" customHeight="1" x14ac:dyDescent="0.2">
      <c r="A103" s="73" t="s">
        <v>168</v>
      </c>
      <c r="B103" s="73" t="s">
        <v>168</v>
      </c>
      <c r="C103" s="73"/>
      <c r="D103" s="73" t="s">
        <v>168</v>
      </c>
      <c r="E103" s="73" t="s">
        <v>168</v>
      </c>
      <c r="F103" s="73"/>
      <c r="G103" s="77"/>
      <c r="H103" s="77"/>
      <c r="I103" s="77"/>
      <c r="J103" s="77"/>
      <c r="K103" s="77"/>
      <c r="L103" s="73"/>
      <c r="M103" s="83" t="s">
        <v>168</v>
      </c>
      <c r="N103" s="83"/>
      <c r="O103" s="83"/>
      <c r="P103" s="73"/>
      <c r="Q103" s="73"/>
      <c r="R103" s="72" t="s">
        <v>319</v>
      </c>
      <c r="S103" s="73" t="s">
        <v>177</v>
      </c>
      <c r="T103" s="433"/>
      <c r="U103" s="175" t="s">
        <v>549</v>
      </c>
      <c r="V103" s="237">
        <f>ROUND(W103*Содержание!$H$8*(1+$S$1)*(1-$S$2)*(1-$U$2),1)</f>
        <v>4614.6000000000004</v>
      </c>
      <c r="W103" s="213">
        <v>4578</v>
      </c>
    </row>
    <row r="104" spans="1:23" s="69" customFormat="1" x14ac:dyDescent="0.2">
      <c r="A104" s="73"/>
      <c r="B104" s="73"/>
      <c r="C104" s="73"/>
      <c r="D104" s="73"/>
      <c r="E104" s="73"/>
      <c r="F104" s="73"/>
      <c r="G104" s="73" t="s">
        <v>168</v>
      </c>
      <c r="H104" s="73" t="s">
        <v>168</v>
      </c>
      <c r="I104" s="73"/>
      <c r="J104" s="73" t="s">
        <v>168</v>
      </c>
      <c r="K104" s="73" t="s">
        <v>168</v>
      </c>
      <c r="L104" s="73"/>
      <c r="M104" s="83"/>
      <c r="N104" s="83"/>
      <c r="O104" s="83" t="s">
        <v>168</v>
      </c>
      <c r="P104" s="73"/>
      <c r="Q104" s="73"/>
      <c r="R104" s="72" t="s">
        <v>237</v>
      </c>
      <c r="S104" s="73" t="s">
        <v>177</v>
      </c>
      <c r="T104" s="432" t="s">
        <v>334</v>
      </c>
      <c r="U104" s="237">
        <f>ROUND(W104*Содержание!$H$8*(1+$S$1)*(1-$S$2)*(1-$U$1),1)</f>
        <v>4645</v>
      </c>
      <c r="V104" s="238" t="s">
        <v>549</v>
      </c>
      <c r="W104" s="213">
        <v>4412</v>
      </c>
    </row>
    <row r="105" spans="1:23" s="69" customFormat="1" x14ac:dyDescent="0.2">
      <c r="A105" s="73" t="s">
        <v>168</v>
      </c>
      <c r="B105" s="73" t="s">
        <v>168</v>
      </c>
      <c r="C105" s="73"/>
      <c r="D105" s="73" t="s">
        <v>168</v>
      </c>
      <c r="E105" s="73" t="s">
        <v>168</v>
      </c>
      <c r="F105" s="73"/>
      <c r="G105" s="77"/>
      <c r="H105" s="77"/>
      <c r="I105" s="77"/>
      <c r="J105" s="77"/>
      <c r="K105" s="77"/>
      <c r="L105" s="73"/>
      <c r="M105" s="83" t="s">
        <v>168</v>
      </c>
      <c r="N105" s="83"/>
      <c r="O105" s="83"/>
      <c r="P105" s="73"/>
      <c r="Q105" s="73"/>
      <c r="R105" s="72" t="s">
        <v>320</v>
      </c>
      <c r="S105" s="73" t="s">
        <v>177</v>
      </c>
      <c r="T105" s="433"/>
      <c r="U105" s="175" t="s">
        <v>549</v>
      </c>
      <c r="V105" s="237">
        <f>ROUND(W105*Содержание!$H$8*(1+$S$1)*(1-$S$2)*(1-$U$2),1)</f>
        <v>4447.3</v>
      </c>
      <c r="W105" s="213">
        <v>4412</v>
      </c>
    </row>
    <row r="106" spans="1:23" s="69" customFormat="1" ht="33" customHeight="1" x14ac:dyDescent="0.2">
      <c r="A106" s="73"/>
      <c r="B106" s="73"/>
      <c r="C106" s="73"/>
      <c r="D106" s="73"/>
      <c r="E106" s="73"/>
      <c r="F106" s="73"/>
      <c r="G106" s="73" t="s">
        <v>168</v>
      </c>
      <c r="H106" s="73" t="s">
        <v>168</v>
      </c>
      <c r="I106" s="73"/>
      <c r="J106" s="73" t="s">
        <v>168</v>
      </c>
      <c r="K106" s="73" t="s">
        <v>168</v>
      </c>
      <c r="L106" s="73"/>
      <c r="M106" s="73"/>
      <c r="N106" s="83"/>
      <c r="O106" s="73" t="s">
        <v>168</v>
      </c>
      <c r="P106" s="73"/>
      <c r="Q106" s="73"/>
      <c r="R106" s="72" t="s">
        <v>240</v>
      </c>
      <c r="S106" s="73" t="s">
        <v>177</v>
      </c>
      <c r="T106" s="76" t="s">
        <v>241</v>
      </c>
      <c r="U106" s="237">
        <f>ROUND(W106*Содержание!$H$8*(1+$S$1)*(1-$S$2)*(1-$U$1),1)</f>
        <v>5257.7</v>
      </c>
      <c r="V106" s="238" t="s">
        <v>549</v>
      </c>
      <c r="W106" s="213">
        <v>4994</v>
      </c>
    </row>
    <row r="107" spans="1:23" s="69" customFormat="1" ht="30" customHeight="1" x14ac:dyDescent="0.2">
      <c r="A107" s="73"/>
      <c r="B107" s="73"/>
      <c r="C107" s="73"/>
      <c r="D107" s="73"/>
      <c r="E107" s="73"/>
      <c r="F107" s="73"/>
      <c r="G107" s="73" t="s">
        <v>168</v>
      </c>
      <c r="H107" s="73" t="s">
        <v>168</v>
      </c>
      <c r="I107" s="73"/>
      <c r="J107" s="73" t="s">
        <v>168</v>
      </c>
      <c r="K107" s="73" t="s">
        <v>168</v>
      </c>
      <c r="L107" s="73"/>
      <c r="M107" s="73"/>
      <c r="N107" s="83"/>
      <c r="O107" s="73" t="s">
        <v>168</v>
      </c>
      <c r="P107" s="73"/>
      <c r="Q107" s="73"/>
      <c r="R107" s="72" t="s">
        <v>242</v>
      </c>
      <c r="S107" s="73" t="s">
        <v>177</v>
      </c>
      <c r="T107" s="76" t="s">
        <v>243</v>
      </c>
      <c r="U107" s="237">
        <f>ROUND(W107*Содержание!$H$8*(1+$S$1)*(1-$S$2)*(1-$U$1),1)</f>
        <v>5257.7</v>
      </c>
      <c r="V107" s="238" t="s">
        <v>549</v>
      </c>
      <c r="W107" s="213">
        <v>4994</v>
      </c>
    </row>
    <row r="108" spans="1:23" s="69" customFormat="1" ht="36.75" customHeight="1" x14ac:dyDescent="0.2">
      <c r="A108" s="73"/>
      <c r="B108" s="73"/>
      <c r="C108" s="73"/>
      <c r="D108" s="73"/>
      <c r="E108" s="73"/>
      <c r="F108" s="73"/>
      <c r="G108" s="73" t="s">
        <v>168</v>
      </c>
      <c r="H108" s="73" t="s">
        <v>168</v>
      </c>
      <c r="I108" s="73"/>
      <c r="J108" s="73" t="s">
        <v>168</v>
      </c>
      <c r="K108" s="73" t="s">
        <v>168</v>
      </c>
      <c r="L108" s="73"/>
      <c r="M108" s="73"/>
      <c r="N108" s="83"/>
      <c r="O108" s="73" t="s">
        <v>168</v>
      </c>
      <c r="P108" s="73"/>
      <c r="Q108" s="73"/>
      <c r="R108" s="72" t="s">
        <v>248</v>
      </c>
      <c r="S108" s="73" t="s">
        <v>177</v>
      </c>
      <c r="T108" s="76" t="s">
        <v>249</v>
      </c>
      <c r="U108" s="237">
        <f>ROUND(W108*Содержание!$H$8*(1+$S$1)*(1-$S$2)*(1-$U$1),1)</f>
        <v>16474.2</v>
      </c>
      <c r="V108" s="238" t="s">
        <v>549</v>
      </c>
      <c r="W108" s="213">
        <v>15648</v>
      </c>
    </row>
    <row r="109" spans="1:23" s="69" customFormat="1" ht="36" customHeight="1" x14ac:dyDescent="0.2">
      <c r="A109" s="73"/>
      <c r="B109" s="73"/>
      <c r="C109" s="73"/>
      <c r="D109" s="73"/>
      <c r="E109" s="73"/>
      <c r="F109" s="73"/>
      <c r="G109" s="73" t="s">
        <v>168</v>
      </c>
      <c r="H109" s="73" t="s">
        <v>168</v>
      </c>
      <c r="I109" s="73"/>
      <c r="J109" s="73" t="s">
        <v>168</v>
      </c>
      <c r="K109" s="73" t="s">
        <v>168</v>
      </c>
      <c r="L109" s="73"/>
      <c r="M109" s="73"/>
      <c r="N109" s="83"/>
      <c r="O109" s="73" t="s">
        <v>168</v>
      </c>
      <c r="P109" s="73"/>
      <c r="Q109" s="73"/>
      <c r="R109" s="72" t="s">
        <v>250</v>
      </c>
      <c r="S109" s="73" t="s">
        <v>177</v>
      </c>
      <c r="T109" s="76" t="s">
        <v>251</v>
      </c>
      <c r="U109" s="237">
        <f>ROUND(W109*Содержание!$H$8*(1+$S$1)*(1-$S$2)*(1-$U$1),1)</f>
        <v>16474.2</v>
      </c>
      <c r="V109" s="238" t="s">
        <v>549</v>
      </c>
      <c r="W109" s="213">
        <v>15648</v>
      </c>
    </row>
    <row r="110" spans="1:23" s="69" customFormat="1" ht="33" customHeight="1" x14ac:dyDescent="0.2">
      <c r="A110" s="73" t="s">
        <v>168</v>
      </c>
      <c r="B110" s="73" t="s">
        <v>168</v>
      </c>
      <c r="C110" s="73"/>
      <c r="D110" s="73" t="s">
        <v>168</v>
      </c>
      <c r="E110" s="73" t="s">
        <v>168</v>
      </c>
      <c r="F110" s="73"/>
      <c r="G110" s="73" t="s">
        <v>168</v>
      </c>
      <c r="H110" s="73" t="s">
        <v>168</v>
      </c>
      <c r="I110" s="73"/>
      <c r="J110" s="73" t="s">
        <v>168</v>
      </c>
      <c r="K110" s="73" t="s">
        <v>168</v>
      </c>
      <c r="L110" s="73"/>
      <c r="M110" s="73" t="s">
        <v>168</v>
      </c>
      <c r="N110" s="83"/>
      <c r="O110" s="73" t="s">
        <v>168</v>
      </c>
      <c r="P110" s="73"/>
      <c r="Q110" s="73"/>
      <c r="R110" s="72" t="s">
        <v>252</v>
      </c>
      <c r="S110" s="73" t="s">
        <v>177</v>
      </c>
      <c r="T110" s="136" t="s">
        <v>253</v>
      </c>
      <c r="U110" s="183">
        <f>ROUND(W110*Содержание!$H$8*(1+$S$1)*(1-$S$2)*(1-$U$2),1)</f>
        <v>84.7</v>
      </c>
      <c r="V110" s="183">
        <f>ROUND(W110*Содержание!$H$8*(1+$S$1)*(1-$S$2)*(1-$U$2),1)</f>
        <v>84.7</v>
      </c>
      <c r="W110" s="213">
        <v>84</v>
      </c>
    </row>
    <row r="111" spans="1:23" s="69" customFormat="1" x14ac:dyDescent="0.2">
      <c r="A111" s="73" t="s">
        <v>168</v>
      </c>
      <c r="B111" s="73" t="s">
        <v>168</v>
      </c>
      <c r="C111" s="73"/>
      <c r="D111" s="73" t="s">
        <v>168</v>
      </c>
      <c r="E111" s="73" t="s">
        <v>168</v>
      </c>
      <c r="F111" s="73"/>
      <c r="G111" s="73" t="s">
        <v>168</v>
      </c>
      <c r="H111" s="73" t="s">
        <v>168</v>
      </c>
      <c r="I111" s="73"/>
      <c r="J111" s="73" t="s">
        <v>168</v>
      </c>
      <c r="K111" s="73" t="s">
        <v>168</v>
      </c>
      <c r="L111" s="73"/>
      <c r="M111" s="73" t="s">
        <v>168</v>
      </c>
      <c r="N111" s="83"/>
      <c r="O111" s="73" t="s">
        <v>168</v>
      </c>
      <c r="P111" s="85"/>
      <c r="Q111" s="85"/>
      <c r="R111" s="72" t="s">
        <v>254</v>
      </c>
      <c r="S111" s="73" t="s">
        <v>180</v>
      </c>
      <c r="T111" s="136" t="s">
        <v>255</v>
      </c>
      <c r="U111" s="183">
        <f>ROUND(W111*Содержание!$H$8*(1+$S$1)*(1-$S$2)*(1-$U$2),1)</f>
        <v>1007</v>
      </c>
      <c r="V111" s="183">
        <f>ROUND(W111*Содержание!$H$8*(1+$S$1)*(1-$S$2)*(1-$U$2),1)</f>
        <v>1007</v>
      </c>
      <c r="W111" s="213">
        <v>999</v>
      </c>
    </row>
    <row r="112" spans="1:23" s="69" customFormat="1" x14ac:dyDescent="0.2">
      <c r="A112" s="73" t="s">
        <v>168</v>
      </c>
      <c r="B112" s="73" t="s">
        <v>168</v>
      </c>
      <c r="C112" s="73"/>
      <c r="D112" s="73" t="s">
        <v>168</v>
      </c>
      <c r="E112" s="73" t="s">
        <v>168</v>
      </c>
      <c r="F112" s="73"/>
      <c r="G112" s="73" t="s">
        <v>168</v>
      </c>
      <c r="H112" s="73" t="s">
        <v>168</v>
      </c>
      <c r="I112" s="73"/>
      <c r="J112" s="73" t="s">
        <v>168</v>
      </c>
      <c r="K112" s="73" t="s">
        <v>168</v>
      </c>
      <c r="L112" s="73"/>
      <c r="M112" s="73" t="s">
        <v>168</v>
      </c>
      <c r="N112" s="83"/>
      <c r="O112" s="73" t="s">
        <v>168</v>
      </c>
      <c r="P112" s="85"/>
      <c r="Q112" s="85"/>
      <c r="R112" s="72" t="s">
        <v>256</v>
      </c>
      <c r="S112" s="73" t="s">
        <v>180</v>
      </c>
      <c r="T112" s="136" t="s">
        <v>257</v>
      </c>
      <c r="U112" s="183">
        <f>ROUND(W112*Содержание!$H$8*(1+$S$1)*(1-$S$2)*(1-$U$2),1)</f>
        <v>1007</v>
      </c>
      <c r="V112" s="183">
        <f>ROUND(W112*Содержание!$H$8*(1+$S$1)*(1-$S$2)*(1-$U$2),1)</f>
        <v>1007</v>
      </c>
      <c r="W112" s="213">
        <v>999</v>
      </c>
    </row>
    <row r="113" spans="1:25" s="69" customFormat="1" x14ac:dyDescent="0.2">
      <c r="A113" s="73" t="s">
        <v>168</v>
      </c>
      <c r="B113" s="73" t="s">
        <v>168</v>
      </c>
      <c r="C113" s="73"/>
      <c r="D113" s="73" t="s">
        <v>168</v>
      </c>
      <c r="E113" s="73" t="s">
        <v>168</v>
      </c>
      <c r="F113" s="73"/>
      <c r="G113" s="73" t="s">
        <v>168</v>
      </c>
      <c r="H113" s="73" t="s">
        <v>168</v>
      </c>
      <c r="I113" s="73"/>
      <c r="J113" s="73" t="s">
        <v>168</v>
      </c>
      <c r="K113" s="73" t="s">
        <v>168</v>
      </c>
      <c r="L113" s="73"/>
      <c r="M113" s="73" t="s">
        <v>168</v>
      </c>
      <c r="N113" s="83"/>
      <c r="O113" s="73" t="s">
        <v>168</v>
      </c>
      <c r="P113" s="85"/>
      <c r="Q113" s="85"/>
      <c r="R113" s="72" t="s">
        <v>258</v>
      </c>
      <c r="S113" s="73" t="s">
        <v>180</v>
      </c>
      <c r="T113" s="136" t="s">
        <v>259</v>
      </c>
      <c r="U113" s="183">
        <f>ROUND(W113*Содержание!$H$8*(1+$S$1)*(1-$S$2)*(1-$U$2),1)</f>
        <v>1258</v>
      </c>
      <c r="V113" s="183">
        <f>ROUND(W113*Содержание!$H$8*(1+$S$1)*(1-$S$2)*(1-$U$2),1)</f>
        <v>1258</v>
      </c>
      <c r="W113" s="213">
        <v>1248</v>
      </c>
    </row>
    <row r="114" spans="1:25" s="69" customFormat="1" x14ac:dyDescent="0.2">
      <c r="A114" s="73" t="s">
        <v>168</v>
      </c>
      <c r="B114" s="73" t="s">
        <v>168</v>
      </c>
      <c r="C114" s="73"/>
      <c r="D114" s="73" t="s">
        <v>168</v>
      </c>
      <c r="E114" s="73" t="s">
        <v>168</v>
      </c>
      <c r="F114" s="73"/>
      <c r="G114" s="73" t="s">
        <v>168</v>
      </c>
      <c r="H114" s="73" t="s">
        <v>168</v>
      </c>
      <c r="I114" s="73"/>
      <c r="J114" s="73" t="s">
        <v>168</v>
      </c>
      <c r="K114" s="73" t="s">
        <v>168</v>
      </c>
      <c r="L114" s="73"/>
      <c r="M114" s="73" t="s">
        <v>168</v>
      </c>
      <c r="N114" s="83"/>
      <c r="O114" s="73" t="s">
        <v>168</v>
      </c>
      <c r="P114" s="85"/>
      <c r="Q114" s="85"/>
      <c r="R114" s="72" t="s">
        <v>260</v>
      </c>
      <c r="S114" s="73" t="s">
        <v>180</v>
      </c>
      <c r="T114" s="136" t="s">
        <v>261</v>
      </c>
      <c r="U114" s="183">
        <f>ROUND(W114*Содержание!$H$8*(1+$S$1)*(1-$S$2)*(1-$U$2),1)</f>
        <v>1258</v>
      </c>
      <c r="V114" s="183">
        <f>ROUND(W114*Содержание!$H$8*(1+$S$1)*(1-$S$2)*(1-$U$2),1)</f>
        <v>1258</v>
      </c>
      <c r="W114" s="213">
        <v>1248</v>
      </c>
    </row>
    <row r="115" spans="1:25" ht="11.25" customHeight="1" x14ac:dyDescent="0.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S115" s="163"/>
      <c r="T115" s="162" t="s">
        <v>262</v>
      </c>
      <c r="U115" s="163"/>
      <c r="V115" s="177"/>
      <c r="W115" s="213">
        <v>0</v>
      </c>
      <c r="X115" s="69"/>
      <c r="Y115" s="69"/>
    </row>
    <row r="116" spans="1:25" s="87" customFormat="1" ht="21" customHeight="1" x14ac:dyDescent="0.2">
      <c r="A116" s="73" t="s">
        <v>168</v>
      </c>
      <c r="B116" s="73" t="s">
        <v>168</v>
      </c>
      <c r="C116" s="73" t="s">
        <v>168</v>
      </c>
      <c r="D116" s="73" t="s">
        <v>168</v>
      </c>
      <c r="E116" s="73" t="s">
        <v>168</v>
      </c>
      <c r="F116" s="73" t="s">
        <v>168</v>
      </c>
      <c r="G116" s="73" t="s">
        <v>168</v>
      </c>
      <c r="H116" s="73" t="s">
        <v>168</v>
      </c>
      <c r="I116" s="73" t="s">
        <v>168</v>
      </c>
      <c r="J116" s="73" t="s">
        <v>168</v>
      </c>
      <c r="K116" s="73" t="s">
        <v>168</v>
      </c>
      <c r="L116" s="73" t="s">
        <v>168</v>
      </c>
      <c r="M116" s="73" t="s">
        <v>168</v>
      </c>
      <c r="N116" s="83" t="s">
        <v>181</v>
      </c>
      <c r="O116" s="73" t="s">
        <v>168</v>
      </c>
      <c r="P116" s="83" t="s">
        <v>181</v>
      </c>
      <c r="Q116" s="83" t="s">
        <v>181</v>
      </c>
      <c r="R116" s="72" t="s">
        <v>263</v>
      </c>
      <c r="S116" s="73" t="s">
        <v>186</v>
      </c>
      <c r="T116" s="136" t="s">
        <v>264</v>
      </c>
      <c r="U116" s="183">
        <f>ROUND(W116*Содержание!$H$8*(1+$S$1)*(1-$S$2)*(1-$U$2),1)</f>
        <v>1258</v>
      </c>
      <c r="V116" s="183">
        <f>ROUND(W116*Содержание!$H$8*(1+$S$1)*(1-$S$2)*(1-$U$2),1)</f>
        <v>1258</v>
      </c>
      <c r="W116" s="213">
        <v>1248</v>
      </c>
      <c r="X116" s="69"/>
      <c r="Y116" s="69"/>
    </row>
    <row r="117" spans="1:25" s="87" customFormat="1" ht="21" customHeight="1" x14ac:dyDescent="0.2">
      <c r="A117" s="73" t="s">
        <v>168</v>
      </c>
      <c r="B117" s="73" t="s">
        <v>168</v>
      </c>
      <c r="C117" s="73" t="s">
        <v>168</v>
      </c>
      <c r="D117" s="73" t="s">
        <v>168</v>
      </c>
      <c r="E117" s="73" t="s">
        <v>168</v>
      </c>
      <c r="F117" s="73" t="s">
        <v>168</v>
      </c>
      <c r="G117" s="73" t="s">
        <v>168</v>
      </c>
      <c r="H117" s="73" t="s">
        <v>168</v>
      </c>
      <c r="I117" s="73" t="s">
        <v>168</v>
      </c>
      <c r="J117" s="73" t="s">
        <v>168</v>
      </c>
      <c r="K117" s="73" t="s">
        <v>168</v>
      </c>
      <c r="L117" s="73" t="s">
        <v>168</v>
      </c>
      <c r="M117" s="73" t="s">
        <v>168</v>
      </c>
      <c r="N117" s="83" t="s">
        <v>181</v>
      </c>
      <c r="O117" s="73" t="s">
        <v>168</v>
      </c>
      <c r="P117" s="83" t="s">
        <v>181</v>
      </c>
      <c r="Q117" s="83" t="s">
        <v>181</v>
      </c>
      <c r="R117" s="72" t="s">
        <v>265</v>
      </c>
      <c r="S117" s="73" t="s">
        <v>186</v>
      </c>
      <c r="T117" s="136" t="s">
        <v>266</v>
      </c>
      <c r="U117" s="183">
        <f>ROUND(W117*Содержание!$H$8*(1+$S$1)*(1-$S$2)*(1-$U$2),1)</f>
        <v>1258</v>
      </c>
      <c r="V117" s="183">
        <f>ROUND(W117*Содержание!$H$8*(1+$S$1)*(1-$S$2)*(1-$U$2),1)</f>
        <v>1258</v>
      </c>
      <c r="W117" s="213">
        <v>1248</v>
      </c>
      <c r="X117" s="69"/>
      <c r="Y117" s="69"/>
    </row>
    <row r="118" spans="1:25" s="87" customFormat="1" ht="21" customHeight="1" x14ac:dyDescent="0.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 t="s">
        <v>168</v>
      </c>
      <c r="O118" s="73"/>
      <c r="P118" s="73" t="s">
        <v>168</v>
      </c>
      <c r="Q118" s="73" t="s">
        <v>168</v>
      </c>
      <c r="R118" s="72" t="s">
        <v>263</v>
      </c>
      <c r="S118" s="73" t="s">
        <v>186</v>
      </c>
      <c r="T118" s="136" t="s">
        <v>267</v>
      </c>
      <c r="U118" s="183">
        <f>ROUND(W118*Содержание!$H$8*(1+$S$1)*(1-$S$2)*(1-$U$2),1)</f>
        <v>1258</v>
      </c>
      <c r="V118" s="183">
        <f>ROUND(W118*Содержание!$H$8*(1+$S$1)*(1-$S$2)*(1-$U$2),1)</f>
        <v>1258</v>
      </c>
      <c r="W118" s="213">
        <v>1248</v>
      </c>
      <c r="X118" s="69"/>
      <c r="Y118" s="69"/>
    </row>
    <row r="119" spans="1:25" s="87" customFormat="1" ht="19.5" customHeight="1" x14ac:dyDescent="0.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 t="s">
        <v>168</v>
      </c>
      <c r="O119" s="73"/>
      <c r="P119" s="73" t="s">
        <v>168</v>
      </c>
      <c r="Q119" s="73" t="s">
        <v>168</v>
      </c>
      <c r="R119" s="72" t="s">
        <v>268</v>
      </c>
      <c r="S119" s="73" t="s">
        <v>186</v>
      </c>
      <c r="T119" s="136" t="s">
        <v>269</v>
      </c>
      <c r="U119" s="183">
        <f>ROUND(W119*Содержание!$H$8*(1+$S$1)*(1-$S$2)*(1-$U$2),1)</f>
        <v>1342.7</v>
      </c>
      <c r="V119" s="183">
        <f>ROUND(W119*Содержание!$H$8*(1+$S$1)*(1-$S$2)*(1-$U$2),1)</f>
        <v>1342.7</v>
      </c>
      <c r="W119" s="213">
        <v>1332</v>
      </c>
      <c r="X119" s="69"/>
      <c r="Y119" s="69"/>
    </row>
    <row r="120" spans="1:25" s="87" customFormat="1" ht="44.25" customHeight="1" x14ac:dyDescent="0.2">
      <c r="A120" s="73" t="s">
        <v>168</v>
      </c>
      <c r="B120" s="73" t="s">
        <v>168</v>
      </c>
      <c r="C120" s="73" t="s">
        <v>168</v>
      </c>
      <c r="D120" s="73" t="s">
        <v>168</v>
      </c>
      <c r="E120" s="73" t="s">
        <v>168</v>
      </c>
      <c r="F120" s="73" t="s">
        <v>168</v>
      </c>
      <c r="G120" s="73" t="s">
        <v>168</v>
      </c>
      <c r="H120" s="73" t="s">
        <v>168</v>
      </c>
      <c r="I120" s="73" t="s">
        <v>168</v>
      </c>
      <c r="J120" s="73" t="s">
        <v>168</v>
      </c>
      <c r="K120" s="73" t="s">
        <v>168</v>
      </c>
      <c r="L120" s="73" t="s">
        <v>168</v>
      </c>
      <c r="M120" s="73" t="s">
        <v>168</v>
      </c>
      <c r="N120" s="83"/>
      <c r="O120" s="73" t="s">
        <v>168</v>
      </c>
      <c r="P120" s="73"/>
      <c r="Q120" s="73"/>
      <c r="R120" s="72" t="s">
        <v>270</v>
      </c>
      <c r="S120" s="73" t="s">
        <v>177</v>
      </c>
      <c r="T120" s="76" t="s">
        <v>515</v>
      </c>
      <c r="U120" s="183">
        <f>ROUND(W120*Содержание!$H$8*(1+$S$1)*(1-$S$2)*(1-$U$2),1)</f>
        <v>1342.7</v>
      </c>
      <c r="V120" s="183">
        <f>ROUND(W120*Содержание!$H$8*(1+$S$1)*(1-$S$2)*(1-$U$2),1)</f>
        <v>1342.7</v>
      </c>
      <c r="W120" s="213">
        <v>1332</v>
      </c>
      <c r="X120" s="69"/>
      <c r="Y120" s="69"/>
    </row>
    <row r="121" spans="1:25" s="87" customFormat="1" ht="24.75" customHeight="1" x14ac:dyDescent="0.2">
      <c r="A121" s="73" t="s">
        <v>168</v>
      </c>
      <c r="B121" s="73" t="s">
        <v>168</v>
      </c>
      <c r="C121" s="73" t="s">
        <v>168</v>
      </c>
      <c r="D121" s="73" t="s">
        <v>168</v>
      </c>
      <c r="E121" s="73" t="s">
        <v>168</v>
      </c>
      <c r="F121" s="73" t="s">
        <v>168</v>
      </c>
      <c r="G121" s="73" t="s">
        <v>168</v>
      </c>
      <c r="H121" s="73" t="s">
        <v>168</v>
      </c>
      <c r="I121" s="73" t="s">
        <v>168</v>
      </c>
      <c r="J121" s="73" t="s">
        <v>168</v>
      </c>
      <c r="K121" s="73" t="s">
        <v>168</v>
      </c>
      <c r="L121" s="73" t="s">
        <v>168</v>
      </c>
      <c r="M121" s="73"/>
      <c r="N121" s="73"/>
      <c r="O121" s="73"/>
      <c r="P121" s="73"/>
      <c r="Q121" s="73"/>
      <c r="R121" s="72" t="s">
        <v>273</v>
      </c>
      <c r="S121" s="73" t="s">
        <v>177</v>
      </c>
      <c r="T121" s="76" t="s">
        <v>354</v>
      </c>
      <c r="U121" s="183">
        <f>ROUND(W121*Содержание!$H$8*(1+$S$1)*(1-$S$2)*(1-$U$2),1)</f>
        <v>1258</v>
      </c>
      <c r="V121" s="183">
        <f>ROUND(W121*Содержание!$H$8*(1+$S$1)*(1-$S$2)*(1-$U$2),1)</f>
        <v>1258</v>
      </c>
      <c r="W121" s="213">
        <v>1248</v>
      </c>
      <c r="X121" s="69"/>
      <c r="Y121" s="69"/>
    </row>
    <row r="122" spans="1:25" s="87" customFormat="1" ht="41.25" customHeight="1" x14ac:dyDescent="0.2">
      <c r="A122" s="73"/>
      <c r="B122" s="73"/>
      <c r="C122" s="73"/>
      <c r="D122" s="73" t="s">
        <v>168</v>
      </c>
      <c r="E122" s="73" t="s">
        <v>168</v>
      </c>
      <c r="F122" s="73"/>
      <c r="G122" s="73"/>
      <c r="H122" s="73"/>
      <c r="I122" s="73"/>
      <c r="J122" s="73" t="s">
        <v>168</v>
      </c>
      <c r="K122" s="73" t="s">
        <v>168</v>
      </c>
      <c r="L122" s="73"/>
      <c r="M122" s="73" t="s">
        <v>168</v>
      </c>
      <c r="N122" s="73"/>
      <c r="O122" s="73" t="s">
        <v>168</v>
      </c>
      <c r="P122" s="73"/>
      <c r="Q122" s="73"/>
      <c r="R122" s="72" t="s">
        <v>357</v>
      </c>
      <c r="S122" s="73" t="s">
        <v>177</v>
      </c>
      <c r="T122" s="75" t="s">
        <v>566</v>
      </c>
      <c r="U122" s="183">
        <f>ROUND(W122*Содержание!$H$8*(1+$S$1)*(1-$S$2)*(1-$U$2),1)</f>
        <v>10067.9</v>
      </c>
      <c r="V122" s="183">
        <f>ROUND(W122*Содержание!$H$8*(1+$S$1)*(1-$S$2)*(1-$U$2),1)</f>
        <v>10067.9</v>
      </c>
      <c r="W122" s="213">
        <v>9988</v>
      </c>
      <c r="X122" s="69"/>
      <c r="Y122" s="69"/>
    </row>
    <row r="123" spans="1:25" s="87" customFormat="1" ht="41.25" customHeight="1" x14ac:dyDescent="0.2">
      <c r="A123" s="73" t="s">
        <v>168</v>
      </c>
      <c r="B123" s="73" t="s">
        <v>168</v>
      </c>
      <c r="C123" s="73" t="s">
        <v>168</v>
      </c>
      <c r="D123" s="73" t="s">
        <v>168</v>
      </c>
      <c r="E123" s="73" t="s">
        <v>168</v>
      </c>
      <c r="F123" s="73" t="s">
        <v>168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2" t="s">
        <v>335</v>
      </c>
      <c r="S123" s="73" t="s">
        <v>177</v>
      </c>
      <c r="T123" s="76" t="s">
        <v>529</v>
      </c>
      <c r="U123" s="241" t="s">
        <v>549</v>
      </c>
      <c r="V123" s="183">
        <f>ROUND(W123*Содержание!$H$8*(1+$S$1)*(1-$S$2)*(1-$U$2),1)</f>
        <v>5201.3</v>
      </c>
      <c r="W123" s="213">
        <v>5160</v>
      </c>
      <c r="X123" s="69"/>
      <c r="Y123" s="69"/>
    </row>
    <row r="124" spans="1:25" s="87" customFormat="1" ht="41.25" customHeight="1" x14ac:dyDescent="0.2">
      <c r="A124" s="247" t="s">
        <v>168</v>
      </c>
      <c r="B124" s="247" t="s">
        <v>168</v>
      </c>
      <c r="C124" s="247" t="s">
        <v>168</v>
      </c>
      <c r="D124" s="247" t="s">
        <v>168</v>
      </c>
      <c r="E124" s="247" t="s">
        <v>168</v>
      </c>
      <c r="F124" s="247" t="s">
        <v>168</v>
      </c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72" t="s">
        <v>537</v>
      </c>
      <c r="S124" s="73" t="s">
        <v>177</v>
      </c>
      <c r="T124" s="248" t="s">
        <v>553</v>
      </c>
      <c r="U124" s="249" t="s">
        <v>549</v>
      </c>
      <c r="V124" s="183">
        <f>ROUND(W124*Содержание!$H$8*(1+$S$1)*(1-$S$2)*(1-$U$2),1)</f>
        <v>1283.2</v>
      </c>
      <c r="W124" s="213">
        <v>1273</v>
      </c>
      <c r="X124" s="69"/>
      <c r="Y124" s="69"/>
    </row>
    <row r="125" spans="1:25" s="87" customFormat="1" ht="34.5" customHeight="1" x14ac:dyDescent="0.2">
      <c r="A125" s="73" t="s">
        <v>168</v>
      </c>
      <c r="B125" s="73" t="s">
        <v>168</v>
      </c>
      <c r="C125" s="73" t="s">
        <v>168</v>
      </c>
      <c r="D125" s="73" t="s">
        <v>168</v>
      </c>
      <c r="E125" s="73" t="s">
        <v>168</v>
      </c>
      <c r="F125" s="73" t="s">
        <v>168</v>
      </c>
      <c r="G125" s="73" t="s">
        <v>168</v>
      </c>
      <c r="H125" s="73" t="s">
        <v>168</v>
      </c>
      <c r="I125" s="73" t="s">
        <v>168</v>
      </c>
      <c r="J125" s="73" t="s">
        <v>168</v>
      </c>
      <c r="K125" s="73" t="s">
        <v>168</v>
      </c>
      <c r="L125" s="73" t="s">
        <v>168</v>
      </c>
      <c r="M125" s="73" t="s">
        <v>168</v>
      </c>
      <c r="N125" s="137"/>
      <c r="O125" s="73" t="s">
        <v>168</v>
      </c>
      <c r="P125" s="137"/>
      <c r="Q125" s="137"/>
      <c r="R125" s="73" t="s">
        <v>454</v>
      </c>
      <c r="S125" s="73" t="s">
        <v>177</v>
      </c>
      <c r="T125" s="174" t="s">
        <v>530</v>
      </c>
      <c r="U125" s="181">
        <f>W125</f>
        <v>0.3</v>
      </c>
      <c r="V125" s="181">
        <f>W125</f>
        <v>0.3</v>
      </c>
      <c r="W125" s="187">
        <v>0.3</v>
      </c>
      <c r="X125" s="69"/>
      <c r="Y125" s="69"/>
    </row>
    <row r="126" spans="1:25" s="87" customFormat="1" ht="26.25" customHeight="1" x14ac:dyDescent="0.2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72" t="s">
        <v>291</v>
      </c>
      <c r="S126" s="73" t="s">
        <v>186</v>
      </c>
      <c r="T126" s="76" t="s">
        <v>493</v>
      </c>
      <c r="U126" s="183">
        <f>ROUND(W126*Содержание!$H$8*(1+$S$1)*(1-$S$2)*(1-$U$1),1)</f>
        <v>1051.7</v>
      </c>
      <c r="V126" s="183">
        <f>ROUND(W126*Содержание!$H$8*(1+$S$1)*(1-$S$2)*(1-$U$1),1)</f>
        <v>1051.7</v>
      </c>
      <c r="W126" s="213">
        <v>999</v>
      </c>
      <c r="X126" s="69"/>
      <c r="Y126" s="69"/>
    </row>
    <row r="127" spans="1:25" s="87" customFormat="1" ht="57" customHeight="1" x14ac:dyDescent="0.2">
      <c r="A127" s="73"/>
      <c r="B127" s="73"/>
      <c r="C127" s="73"/>
      <c r="D127" s="73"/>
      <c r="E127" s="73"/>
      <c r="F127" s="73"/>
      <c r="G127" s="73"/>
      <c r="H127" s="73"/>
      <c r="I127" s="73"/>
      <c r="J127" s="73" t="s">
        <v>168</v>
      </c>
      <c r="K127" s="73" t="s">
        <v>168</v>
      </c>
      <c r="L127" s="73" t="s">
        <v>168</v>
      </c>
      <c r="M127" s="73"/>
      <c r="N127" s="73"/>
      <c r="O127" s="73" t="s">
        <v>168</v>
      </c>
      <c r="P127" s="73" t="s">
        <v>168</v>
      </c>
      <c r="Q127" s="73" t="s">
        <v>168</v>
      </c>
      <c r="R127" s="72" t="s">
        <v>271</v>
      </c>
      <c r="S127" s="73" t="s">
        <v>177</v>
      </c>
      <c r="T127" s="76" t="s">
        <v>355</v>
      </c>
      <c r="U127" s="237">
        <f>ROUND(W127*Содержание!$H$8*(1+$S$1)*(1-$S$2)*(1-$U$1),1)</f>
        <v>16036.2</v>
      </c>
      <c r="V127" s="242" t="s">
        <v>549</v>
      </c>
      <c r="W127" s="213">
        <v>15232</v>
      </c>
      <c r="X127" s="69"/>
      <c r="Y127" s="69"/>
    </row>
    <row r="128" spans="1:25" s="87" customFormat="1" ht="52.5" customHeight="1" x14ac:dyDescent="0.2">
      <c r="A128" s="73"/>
      <c r="B128" s="73"/>
      <c r="C128" s="73"/>
      <c r="D128" s="73"/>
      <c r="E128" s="73"/>
      <c r="F128" s="73"/>
      <c r="G128" s="73"/>
      <c r="H128" s="73"/>
      <c r="I128" s="73"/>
      <c r="J128" s="73" t="s">
        <v>168</v>
      </c>
      <c r="K128" s="73" t="s">
        <v>168</v>
      </c>
      <c r="L128" s="73" t="s">
        <v>168</v>
      </c>
      <c r="M128" s="73"/>
      <c r="N128" s="73"/>
      <c r="O128" s="73" t="s">
        <v>168</v>
      </c>
      <c r="P128" s="73" t="s">
        <v>168</v>
      </c>
      <c r="Q128" s="73" t="s">
        <v>168</v>
      </c>
      <c r="R128" s="72" t="s">
        <v>272</v>
      </c>
      <c r="S128" s="73" t="s">
        <v>177</v>
      </c>
      <c r="T128" s="76" t="s">
        <v>356</v>
      </c>
      <c r="U128" s="237">
        <f>ROUND(W128*Содержание!$H$8*(1+$S$1)*(1-$S$2)*(1-$U$1),1)</f>
        <v>22958.400000000001</v>
      </c>
      <c r="V128" s="242" t="s">
        <v>549</v>
      </c>
      <c r="W128" s="213">
        <v>21807</v>
      </c>
      <c r="X128" s="69"/>
      <c r="Y128" s="69"/>
    </row>
    <row r="129" spans="1:25" s="87" customFormat="1" ht="35.25" customHeight="1" x14ac:dyDescent="0.2">
      <c r="A129" s="73" t="s">
        <v>168</v>
      </c>
      <c r="B129" s="73" t="s">
        <v>168</v>
      </c>
      <c r="C129" s="73" t="s">
        <v>168</v>
      </c>
      <c r="D129" s="73"/>
      <c r="E129" s="73"/>
      <c r="F129" s="73"/>
      <c r="G129" s="73" t="s">
        <v>168</v>
      </c>
      <c r="H129" s="73" t="s">
        <v>168</v>
      </c>
      <c r="I129" s="73" t="s">
        <v>168</v>
      </c>
      <c r="J129" s="73"/>
      <c r="K129" s="73"/>
      <c r="L129" s="73"/>
      <c r="M129" s="73"/>
      <c r="N129" s="73"/>
      <c r="O129" s="73"/>
      <c r="P129" s="73"/>
      <c r="Q129" s="73"/>
      <c r="R129" s="73" t="s">
        <v>339</v>
      </c>
      <c r="S129" s="73" t="s">
        <v>177</v>
      </c>
      <c r="T129" s="136" t="s">
        <v>531</v>
      </c>
      <c r="U129" s="237">
        <f>ROUND(W129*Содержание!$H$8*(1+$S$1)*(1-$S$2)*(1-$U$2),1)</f>
        <v>1258</v>
      </c>
      <c r="V129" s="237">
        <f>ROUND(W129*Содержание!$H$8*(1+$S$1)*(1-$S$2)*(1-$U$2),1)</f>
        <v>1258</v>
      </c>
      <c r="W129" s="213">
        <v>1248</v>
      </c>
      <c r="X129" s="69"/>
      <c r="Y129" s="69"/>
    </row>
    <row r="130" spans="1:25" s="87" customFormat="1" ht="47.25" customHeight="1" x14ac:dyDescent="0.2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 t="s">
        <v>168</v>
      </c>
      <c r="N130" s="73" t="s">
        <v>168</v>
      </c>
      <c r="O130" s="73" t="s">
        <v>168</v>
      </c>
      <c r="P130" s="73" t="s">
        <v>168</v>
      </c>
      <c r="Q130" s="73" t="s">
        <v>168</v>
      </c>
      <c r="R130" s="72" t="s">
        <v>210</v>
      </c>
      <c r="S130" s="73" t="s">
        <v>177</v>
      </c>
      <c r="T130" s="136" t="s">
        <v>491</v>
      </c>
      <c r="U130" s="183">
        <f>ROUND(W130*Содержание!$H$8*(1+$S$1)*(1-$S$2)*(1-$U$2),1)</f>
        <v>1426.3</v>
      </c>
      <c r="V130" s="183">
        <f>ROUND(W130*Содержание!$H$8*(1+$S$1)*(1-$S$2)*(1-$U$2),1)</f>
        <v>1426.3</v>
      </c>
      <c r="W130" s="213">
        <v>1415</v>
      </c>
      <c r="X130" s="69"/>
      <c r="Y130" s="69"/>
    </row>
    <row r="131" spans="1:25" s="69" customFormat="1" ht="13.5" customHeight="1" x14ac:dyDescent="0.2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S131" s="161"/>
      <c r="T131" s="160" t="s">
        <v>274</v>
      </c>
      <c r="U131" s="161"/>
      <c r="V131" s="180"/>
      <c r="W131" s="213">
        <v>0</v>
      </c>
    </row>
    <row r="132" spans="1:25" s="69" customFormat="1" x14ac:dyDescent="0.2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 t="s">
        <v>168</v>
      </c>
      <c r="N132" s="73" t="s">
        <v>168</v>
      </c>
      <c r="O132" s="73" t="s">
        <v>168</v>
      </c>
      <c r="P132" s="73" t="s">
        <v>168</v>
      </c>
      <c r="Q132" s="73" t="s">
        <v>168</v>
      </c>
      <c r="R132" s="77"/>
      <c r="S132" s="138"/>
      <c r="T132" s="90" t="s">
        <v>275</v>
      </c>
      <c r="U132" s="179">
        <f>W132</f>
        <v>0.03</v>
      </c>
      <c r="V132" s="179">
        <f>W132</f>
        <v>0.03</v>
      </c>
      <c r="W132" s="188">
        <v>0.03</v>
      </c>
    </row>
    <row r="133" spans="1:25" s="69" customFormat="1" x14ac:dyDescent="0.2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 t="s">
        <v>168</v>
      </c>
      <c r="N133" s="73" t="s">
        <v>168</v>
      </c>
      <c r="O133" s="73" t="s">
        <v>168</v>
      </c>
      <c r="P133" s="73" t="s">
        <v>168</v>
      </c>
      <c r="Q133" s="73" t="s">
        <v>168</v>
      </c>
      <c r="R133" s="77"/>
      <c r="S133" s="138"/>
      <c r="T133" s="90" t="s">
        <v>276</v>
      </c>
      <c r="U133" s="179">
        <f t="shared" ref="U133:U135" si="4">W133</f>
        <v>0.04</v>
      </c>
      <c r="V133" s="179">
        <f t="shared" ref="V133:V135" si="5">W133</f>
        <v>0.04</v>
      </c>
      <c r="W133" s="188">
        <v>0.04</v>
      </c>
    </row>
    <row r="134" spans="1:25" s="69" customFormat="1" x14ac:dyDescent="0.2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 t="s">
        <v>168</v>
      </c>
      <c r="N134" s="73" t="s">
        <v>168</v>
      </c>
      <c r="O134" s="73" t="s">
        <v>168</v>
      </c>
      <c r="P134" s="73" t="s">
        <v>168</v>
      </c>
      <c r="Q134" s="73" t="s">
        <v>168</v>
      </c>
      <c r="R134" s="77"/>
      <c r="S134" s="138"/>
      <c r="T134" s="90" t="s">
        <v>277</v>
      </c>
      <c r="U134" s="179">
        <f t="shared" si="4"/>
        <v>0.06</v>
      </c>
      <c r="V134" s="179">
        <f t="shared" si="5"/>
        <v>0.06</v>
      </c>
      <c r="W134" s="188">
        <v>0.06</v>
      </c>
    </row>
    <row r="135" spans="1:25" s="69" customFormat="1" x14ac:dyDescent="0.2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 t="s">
        <v>168</v>
      </c>
      <c r="N135" s="73" t="s">
        <v>168</v>
      </c>
      <c r="O135" s="73" t="s">
        <v>168</v>
      </c>
      <c r="P135" s="73" t="s">
        <v>168</v>
      </c>
      <c r="Q135" s="73" t="s">
        <v>168</v>
      </c>
      <c r="R135" s="77"/>
      <c r="S135" s="138"/>
      <c r="T135" s="90" t="s">
        <v>278</v>
      </c>
      <c r="U135" s="179">
        <f t="shared" si="4"/>
        <v>0.08</v>
      </c>
      <c r="V135" s="179">
        <f t="shared" si="5"/>
        <v>0.08</v>
      </c>
      <c r="W135" s="188">
        <v>0.08</v>
      </c>
    </row>
    <row r="136" spans="1:25" s="69" customFormat="1" ht="12.75" customHeight="1" x14ac:dyDescent="0.2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S136" s="161"/>
      <c r="T136" s="160" t="s">
        <v>336</v>
      </c>
      <c r="U136" s="161"/>
      <c r="V136" s="180"/>
      <c r="W136" s="213">
        <v>0</v>
      </c>
    </row>
    <row r="137" spans="1:25" s="69" customFormat="1" ht="52.5" x14ac:dyDescent="0.2">
      <c r="A137" s="73" t="s">
        <v>168</v>
      </c>
      <c r="B137" s="73" t="s">
        <v>168</v>
      </c>
      <c r="C137" s="73" t="s">
        <v>168</v>
      </c>
      <c r="D137" s="73" t="s">
        <v>168</v>
      </c>
      <c r="E137" s="73" t="s">
        <v>168</v>
      </c>
      <c r="F137" s="73" t="s">
        <v>168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 t="s">
        <v>337</v>
      </c>
      <c r="S137" s="73" t="s">
        <v>177</v>
      </c>
      <c r="T137" s="136" t="s">
        <v>516</v>
      </c>
      <c r="U137" s="243" t="s">
        <v>549</v>
      </c>
      <c r="V137" s="183">
        <f>ROUND(W137*Содержание!$H$8*(1+$S$1)*(1-$S$2)*(1-$U$2),1)</f>
        <v>755</v>
      </c>
      <c r="W137" s="213">
        <v>749</v>
      </c>
    </row>
    <row r="138" spans="1:25" s="69" customFormat="1" ht="52.5" customHeight="1" x14ac:dyDescent="0.2">
      <c r="A138" s="73" t="s">
        <v>168</v>
      </c>
      <c r="B138" s="73" t="s">
        <v>168</v>
      </c>
      <c r="C138" s="73" t="s">
        <v>168</v>
      </c>
      <c r="D138" s="73" t="s">
        <v>168</v>
      </c>
      <c r="E138" s="73" t="s">
        <v>168</v>
      </c>
      <c r="F138" s="73" t="s">
        <v>168</v>
      </c>
      <c r="G138" s="73"/>
      <c r="H138" s="73"/>
      <c r="I138" s="73"/>
      <c r="J138" s="73"/>
      <c r="K138" s="73"/>
      <c r="L138" s="73"/>
      <c r="M138" s="73" t="s">
        <v>168</v>
      </c>
      <c r="N138" s="73" t="s">
        <v>463</v>
      </c>
      <c r="O138" s="73"/>
      <c r="P138" s="73"/>
      <c r="Q138" s="73"/>
      <c r="R138" s="73" t="s">
        <v>338</v>
      </c>
      <c r="S138" s="73" t="s">
        <v>177</v>
      </c>
      <c r="T138" s="136" t="s">
        <v>517</v>
      </c>
      <c r="U138" s="243" t="s">
        <v>549</v>
      </c>
      <c r="V138" s="183">
        <f>ROUND(W138*Содержание!$H$8*(1+$S$1)*(1-$S$2)*(1-$U$2),1)</f>
        <v>1174.3</v>
      </c>
      <c r="W138" s="213">
        <v>1165</v>
      </c>
    </row>
    <row r="139" spans="1:25" s="69" customFormat="1" x14ac:dyDescent="0.2">
      <c r="A139" s="73"/>
      <c r="B139" s="73"/>
      <c r="C139" s="73"/>
      <c r="D139" s="73"/>
      <c r="E139" s="73"/>
      <c r="F139" s="73"/>
      <c r="G139" s="73" t="s">
        <v>168</v>
      </c>
      <c r="H139" s="73" t="s">
        <v>168</v>
      </c>
      <c r="I139" s="73" t="s">
        <v>168</v>
      </c>
      <c r="J139" s="73" t="s">
        <v>168</v>
      </c>
      <c r="K139" s="73" t="s">
        <v>168</v>
      </c>
      <c r="L139" s="73" t="s">
        <v>168</v>
      </c>
      <c r="M139" s="73"/>
      <c r="N139" s="73"/>
      <c r="O139" s="73"/>
      <c r="P139" s="73"/>
      <c r="Q139" s="73"/>
      <c r="R139" s="72" t="s">
        <v>195</v>
      </c>
      <c r="S139" s="73" t="s">
        <v>177</v>
      </c>
      <c r="T139" s="440" t="s">
        <v>421</v>
      </c>
      <c r="U139" s="237">
        <f>ROUND(W139*Содержание!$H$8*(1+$S$1)*(1-$S$2)*(1-$U$1),1)</f>
        <v>4205.8999999999996</v>
      </c>
      <c r="V139" s="238" t="s">
        <v>549</v>
      </c>
      <c r="W139" s="213">
        <v>3995</v>
      </c>
    </row>
    <row r="140" spans="1:25" s="69" customFormat="1" x14ac:dyDescent="0.2">
      <c r="A140" s="73" t="s">
        <v>168</v>
      </c>
      <c r="B140" s="73" t="s">
        <v>168</v>
      </c>
      <c r="C140" s="73" t="s">
        <v>168</v>
      </c>
      <c r="D140" s="73" t="s">
        <v>168</v>
      </c>
      <c r="E140" s="73" t="s">
        <v>168</v>
      </c>
      <c r="F140" s="73" t="s">
        <v>168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2" t="s">
        <v>309</v>
      </c>
      <c r="S140" s="73" t="s">
        <v>177</v>
      </c>
      <c r="T140" s="441"/>
      <c r="U140" s="85" t="s">
        <v>549</v>
      </c>
      <c r="V140" s="237">
        <f>ROUND(W140*Содержание!$H$8*(1+$S$1)*(1-$S$2)*(1-$U$2),1)</f>
        <v>4027</v>
      </c>
      <c r="W140" s="213">
        <v>3995</v>
      </c>
    </row>
    <row r="141" spans="1:25" s="69" customFormat="1" x14ac:dyDescent="0.2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 t="s">
        <v>168</v>
      </c>
      <c r="N141" s="73" t="s">
        <v>181</v>
      </c>
      <c r="O141" s="73" t="s">
        <v>168</v>
      </c>
      <c r="P141" s="73" t="s">
        <v>181</v>
      </c>
      <c r="Q141" s="73" t="s">
        <v>181</v>
      </c>
      <c r="R141" s="72" t="s">
        <v>196</v>
      </c>
      <c r="S141" s="73" t="s">
        <v>177</v>
      </c>
      <c r="T141" s="79" t="s">
        <v>197</v>
      </c>
      <c r="U141" s="183">
        <f>ROUND(W141*Содержание!$H$8*(1+$S$1)*(1-$S$2)*(1-$U$2),1)</f>
        <v>6291.9</v>
      </c>
      <c r="V141" s="183">
        <f>ROUND(W141*Содержание!$H$8*(1+$S$1)*(1-$S$2)*(1-$U$2),1)</f>
        <v>6291.9</v>
      </c>
      <c r="W141" s="213">
        <v>6242</v>
      </c>
    </row>
    <row r="142" spans="1:25" s="69" customFormat="1" ht="21" customHeight="1" x14ac:dyDescent="0.2">
      <c r="A142" s="73"/>
      <c r="B142" s="73"/>
      <c r="C142" s="73"/>
      <c r="D142" s="73"/>
      <c r="E142" s="73"/>
      <c r="F142" s="73"/>
      <c r="G142" s="73" t="s">
        <v>168</v>
      </c>
      <c r="H142" s="73" t="s">
        <v>168</v>
      </c>
      <c r="I142" s="73" t="s">
        <v>168</v>
      </c>
      <c r="J142" s="73" t="s">
        <v>168</v>
      </c>
      <c r="K142" s="73" t="s">
        <v>168</v>
      </c>
      <c r="L142" s="73" t="s">
        <v>168</v>
      </c>
      <c r="M142" s="73" t="s">
        <v>168</v>
      </c>
      <c r="N142" s="73" t="s">
        <v>168</v>
      </c>
      <c r="O142" s="73" t="s">
        <v>168</v>
      </c>
      <c r="P142" s="73" t="s">
        <v>168</v>
      </c>
      <c r="Q142" s="73" t="s">
        <v>168</v>
      </c>
      <c r="R142" s="72" t="s">
        <v>203</v>
      </c>
      <c r="S142" s="73" t="s">
        <v>177</v>
      </c>
      <c r="T142" s="434" t="s">
        <v>204</v>
      </c>
      <c r="U142" s="237">
        <f>ROUND(W142*Содержание!$H$8*(1+$S$1)*(1-$S$2)*(1-$U$1),1)</f>
        <v>1313.9</v>
      </c>
      <c r="V142" s="238" t="s">
        <v>549</v>
      </c>
      <c r="W142" s="213">
        <v>1248</v>
      </c>
    </row>
    <row r="143" spans="1:25" s="69" customFormat="1" x14ac:dyDescent="0.2">
      <c r="A143" s="73" t="s">
        <v>168</v>
      </c>
      <c r="B143" s="73" t="s">
        <v>168</v>
      </c>
      <c r="C143" s="73" t="s">
        <v>168</v>
      </c>
      <c r="D143" s="73" t="s">
        <v>168</v>
      </c>
      <c r="E143" s="73" t="s">
        <v>168</v>
      </c>
      <c r="F143" s="73" t="s">
        <v>168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2" t="s">
        <v>452</v>
      </c>
      <c r="S143" s="73" t="s">
        <v>177</v>
      </c>
      <c r="T143" s="435"/>
      <c r="U143" s="73" t="s">
        <v>549</v>
      </c>
      <c r="V143" s="237">
        <f>ROUND(W143*Содержание!$H$8*(1+$S$1)*(1-$S$2)*(1-$U$2),1)</f>
        <v>1258</v>
      </c>
      <c r="W143" s="213">
        <v>1248</v>
      </c>
    </row>
    <row r="144" spans="1:25" s="69" customFormat="1" ht="31.5" x14ac:dyDescent="0.2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 t="s">
        <v>168</v>
      </c>
      <c r="N144" s="73" t="s">
        <v>168</v>
      </c>
      <c r="O144" s="73" t="s">
        <v>168</v>
      </c>
      <c r="P144" s="73" t="s">
        <v>168</v>
      </c>
      <c r="Q144" s="73" t="s">
        <v>168</v>
      </c>
      <c r="R144" s="72" t="s">
        <v>205</v>
      </c>
      <c r="S144" s="73" t="s">
        <v>177</v>
      </c>
      <c r="T144" s="136" t="s">
        <v>206</v>
      </c>
      <c r="U144" s="183">
        <f>ROUND(W144*Содержание!$H$8*(1+$S$1)*(1-$S$2)*(1-$U$2),1)</f>
        <v>7298.9</v>
      </c>
      <c r="V144" s="183">
        <f>ROUND(W144*Содержание!$H$8*(1+$S$1)*(1-$S$2)*(1-$U$2),1)</f>
        <v>7298.9</v>
      </c>
      <c r="W144" s="213">
        <v>7241</v>
      </c>
    </row>
    <row r="145" spans="1:23" s="69" customFormat="1" ht="30.75" customHeight="1" x14ac:dyDescent="0.2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 t="s">
        <v>168</v>
      </c>
      <c r="N145" s="73" t="s">
        <v>168</v>
      </c>
      <c r="O145" s="73" t="s">
        <v>168</v>
      </c>
      <c r="P145" s="73" t="s">
        <v>168</v>
      </c>
      <c r="Q145" s="73" t="s">
        <v>168</v>
      </c>
      <c r="R145" s="72" t="s">
        <v>207</v>
      </c>
      <c r="S145" s="73" t="s">
        <v>208</v>
      </c>
      <c r="T145" s="136" t="s">
        <v>209</v>
      </c>
      <c r="U145" s="183">
        <f>ROUND(W145*Содержание!$H$8*(1+$S$1)*(1-$S$2)*(1-$U$2),1)</f>
        <v>419.3</v>
      </c>
      <c r="V145" s="183">
        <f>ROUND(W145*Содержание!$H$8*(1+$S$1)*(1-$S$2)*(1-$U$2),1)</f>
        <v>419.3</v>
      </c>
      <c r="W145" s="213">
        <v>416</v>
      </c>
    </row>
    <row r="146" spans="1:23" s="69" customFormat="1" ht="14.25" customHeight="1" x14ac:dyDescent="0.2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S146" s="161"/>
      <c r="T146" s="160" t="s">
        <v>279</v>
      </c>
      <c r="U146" s="161"/>
      <c r="V146" s="180"/>
      <c r="W146" s="213">
        <v>0</v>
      </c>
    </row>
    <row r="147" spans="1:23" s="69" customFormat="1" ht="43.5" customHeight="1" x14ac:dyDescent="0.2">
      <c r="A147" s="73" t="s">
        <v>168</v>
      </c>
      <c r="B147" s="73" t="s">
        <v>168</v>
      </c>
      <c r="C147" s="73" t="s">
        <v>168</v>
      </c>
      <c r="D147" s="73" t="s">
        <v>168</v>
      </c>
      <c r="E147" s="73" t="s">
        <v>168</v>
      </c>
      <c r="F147" s="73" t="s">
        <v>168</v>
      </c>
      <c r="G147" s="73" t="s">
        <v>168</v>
      </c>
      <c r="H147" s="73" t="s">
        <v>168</v>
      </c>
      <c r="I147" s="73" t="s">
        <v>168</v>
      </c>
      <c r="J147" s="73" t="s">
        <v>168</v>
      </c>
      <c r="K147" s="73" t="s">
        <v>168</v>
      </c>
      <c r="L147" s="73" t="s">
        <v>168</v>
      </c>
      <c r="M147" s="73" t="s">
        <v>168</v>
      </c>
      <c r="N147" s="73" t="s">
        <v>168</v>
      </c>
      <c r="O147" s="73" t="s">
        <v>168</v>
      </c>
      <c r="P147" s="73" t="s">
        <v>168</v>
      </c>
      <c r="Q147" s="73" t="s">
        <v>168</v>
      </c>
      <c r="R147" s="72" t="s">
        <v>280</v>
      </c>
      <c r="S147" s="73" t="s">
        <v>177</v>
      </c>
      <c r="T147" s="76" t="s">
        <v>281</v>
      </c>
      <c r="U147" s="183">
        <f>ROUND(W147*Содержание!$H$8*(1+$S$1)*(1-$S$2)*(1-$U$2),1)</f>
        <v>0</v>
      </c>
      <c r="V147" s="183">
        <f>ROUND(W147*Содержание!$H$8*(1+$S$1)*(1-$S$2)*(1-$U$2),1)</f>
        <v>0</v>
      </c>
      <c r="W147" s="213">
        <v>0</v>
      </c>
    </row>
    <row r="148" spans="1:23" s="69" customFormat="1" ht="32.25" customHeight="1" x14ac:dyDescent="0.2">
      <c r="A148" s="73" t="s">
        <v>168</v>
      </c>
      <c r="B148" s="73" t="s">
        <v>168</v>
      </c>
      <c r="C148" s="73" t="s">
        <v>168</v>
      </c>
      <c r="D148" s="73" t="s">
        <v>168</v>
      </c>
      <c r="E148" s="73" t="s">
        <v>168</v>
      </c>
      <c r="F148" s="73" t="s">
        <v>168</v>
      </c>
      <c r="G148" s="73" t="s">
        <v>168</v>
      </c>
      <c r="H148" s="73" t="s">
        <v>168</v>
      </c>
      <c r="I148" s="73" t="s">
        <v>168</v>
      </c>
      <c r="J148" s="73" t="s">
        <v>168</v>
      </c>
      <c r="K148" s="73" t="s">
        <v>168</v>
      </c>
      <c r="L148" s="73" t="s">
        <v>168</v>
      </c>
      <c r="M148" s="73" t="s">
        <v>168</v>
      </c>
      <c r="N148" s="73" t="s">
        <v>168</v>
      </c>
      <c r="O148" s="73" t="s">
        <v>168</v>
      </c>
      <c r="P148" s="73" t="s">
        <v>168</v>
      </c>
      <c r="Q148" s="73" t="s">
        <v>168</v>
      </c>
      <c r="R148" s="72" t="s">
        <v>282</v>
      </c>
      <c r="S148" s="73" t="s">
        <v>177</v>
      </c>
      <c r="T148" s="76" t="s">
        <v>283</v>
      </c>
      <c r="U148" s="183">
        <f>ROUND(W148*Содержание!$H$8*(1+$S$1)*(1-$S$2)*(1-$U$2),1)</f>
        <v>252</v>
      </c>
      <c r="V148" s="183">
        <f>ROUND(W148*Содержание!$H$8*(1+$S$1)*(1-$S$2)*(1-$U$2),1)</f>
        <v>252</v>
      </c>
      <c r="W148" s="213">
        <v>250</v>
      </c>
    </row>
    <row r="149" spans="1:23" s="69" customFormat="1" ht="21.75" customHeight="1" x14ac:dyDescent="0.2">
      <c r="A149" s="73" t="s">
        <v>168</v>
      </c>
      <c r="B149" s="73" t="s">
        <v>168</v>
      </c>
      <c r="C149" s="73" t="s">
        <v>168</v>
      </c>
      <c r="D149" s="73" t="s">
        <v>168</v>
      </c>
      <c r="E149" s="73" t="s">
        <v>168</v>
      </c>
      <c r="F149" s="73" t="s">
        <v>168</v>
      </c>
      <c r="G149" s="73" t="s">
        <v>168</v>
      </c>
      <c r="H149" s="73" t="s">
        <v>168</v>
      </c>
      <c r="I149" s="73" t="s">
        <v>168</v>
      </c>
      <c r="J149" s="73" t="s">
        <v>168</v>
      </c>
      <c r="K149" s="73" t="s">
        <v>168</v>
      </c>
      <c r="L149" s="73" t="s">
        <v>168</v>
      </c>
      <c r="M149" s="73" t="s">
        <v>168</v>
      </c>
      <c r="N149" s="73" t="s">
        <v>168</v>
      </c>
      <c r="O149" s="73" t="s">
        <v>168</v>
      </c>
      <c r="P149" s="73" t="s">
        <v>168</v>
      </c>
      <c r="Q149" s="73" t="s">
        <v>168</v>
      </c>
      <c r="R149" s="72" t="s">
        <v>284</v>
      </c>
      <c r="S149" s="73" t="s">
        <v>177</v>
      </c>
      <c r="T149" s="136" t="s">
        <v>285</v>
      </c>
      <c r="U149" s="183">
        <f>ROUND(W149*Содержание!$H$8*(1+$S$1)*(1-$S$2)*(1-$U$2),1)</f>
        <v>335.7</v>
      </c>
      <c r="V149" s="183">
        <f>ROUND(W149*Содержание!$H$8*(1+$S$1)*(1-$S$2)*(1-$U$2),1)</f>
        <v>335.7</v>
      </c>
      <c r="W149" s="213">
        <v>333</v>
      </c>
    </row>
    <row r="150" spans="1:23" s="69" customFormat="1" ht="22.5" customHeight="1" x14ac:dyDescent="0.2">
      <c r="A150" s="73" t="s">
        <v>168</v>
      </c>
      <c r="B150" s="73" t="s">
        <v>168</v>
      </c>
      <c r="C150" s="73" t="s">
        <v>168</v>
      </c>
      <c r="D150" s="73" t="s">
        <v>168</v>
      </c>
      <c r="E150" s="73" t="s">
        <v>168</v>
      </c>
      <c r="F150" s="73" t="s">
        <v>168</v>
      </c>
      <c r="G150" s="73" t="s">
        <v>168</v>
      </c>
      <c r="H150" s="73" t="s">
        <v>168</v>
      </c>
      <c r="I150" s="73" t="s">
        <v>168</v>
      </c>
      <c r="J150" s="73" t="s">
        <v>168</v>
      </c>
      <c r="K150" s="73" t="s">
        <v>168</v>
      </c>
      <c r="L150" s="73" t="s">
        <v>168</v>
      </c>
      <c r="M150" s="73" t="s">
        <v>168</v>
      </c>
      <c r="N150" s="73" t="s">
        <v>168</v>
      </c>
      <c r="O150" s="73" t="s">
        <v>168</v>
      </c>
      <c r="P150" s="73" t="s">
        <v>168</v>
      </c>
      <c r="Q150" s="73" t="s">
        <v>168</v>
      </c>
      <c r="R150" s="72" t="s">
        <v>286</v>
      </c>
      <c r="S150" s="73" t="s">
        <v>177</v>
      </c>
      <c r="T150" s="136" t="s">
        <v>287</v>
      </c>
      <c r="U150" s="183">
        <f>ROUND(W150*Содержание!$H$8*(1+$S$1)*(1-$S$2)*(1-$U$2),1)</f>
        <v>504</v>
      </c>
      <c r="V150" s="183">
        <f>ROUND(W150*Содержание!$H$8*(1+$S$1)*(1-$S$2)*(1-$U$2),1)</f>
        <v>504</v>
      </c>
      <c r="W150" s="213">
        <v>500</v>
      </c>
    </row>
    <row r="151" spans="1:23" s="69" customFormat="1" ht="21" customHeight="1" x14ac:dyDescent="0.2">
      <c r="A151" s="73"/>
      <c r="B151" s="73"/>
      <c r="C151" s="73"/>
      <c r="D151" s="73"/>
      <c r="E151" s="73"/>
      <c r="F151" s="73"/>
      <c r="G151" s="73"/>
      <c r="H151" s="73"/>
      <c r="I151" s="73"/>
      <c r="J151" s="73" t="s">
        <v>168</v>
      </c>
      <c r="K151" s="73" t="s">
        <v>168</v>
      </c>
      <c r="L151" s="73" t="s">
        <v>168</v>
      </c>
      <c r="M151" s="73" t="s">
        <v>168</v>
      </c>
      <c r="N151" s="73" t="s">
        <v>168</v>
      </c>
      <c r="O151" s="73" t="s">
        <v>168</v>
      </c>
      <c r="P151" s="73" t="s">
        <v>168</v>
      </c>
      <c r="Q151" s="73" t="s">
        <v>168</v>
      </c>
      <c r="R151" s="72" t="s">
        <v>288</v>
      </c>
      <c r="S151" s="73" t="s">
        <v>177</v>
      </c>
      <c r="T151" s="136" t="s">
        <v>289</v>
      </c>
      <c r="U151" s="183">
        <f>ROUND(W151*Содержание!$H$8*(1+$S$1)*(1-$S$2)*(1-$U$2),1)</f>
        <v>923.3</v>
      </c>
      <c r="V151" s="183">
        <f>ROUND(W151*Содержание!$H$8*(1+$S$1)*(1-$S$2)*(1-$U$2),1)</f>
        <v>923.3</v>
      </c>
      <c r="W151" s="213">
        <v>916</v>
      </c>
    </row>
    <row r="152" spans="1:23" s="69" customFormat="1" ht="15.75" customHeight="1" x14ac:dyDescent="0.2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S152" s="161"/>
      <c r="T152" s="160" t="s">
        <v>504</v>
      </c>
      <c r="U152" s="161"/>
      <c r="V152" s="180"/>
      <c r="W152" s="213"/>
    </row>
    <row r="153" spans="1:23" s="69" customFormat="1" ht="21.75" customHeight="1" x14ac:dyDescent="0.2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89"/>
      <c r="O153" s="73"/>
      <c r="P153" s="73"/>
      <c r="Q153" s="73"/>
      <c r="R153" s="72" t="s">
        <v>290</v>
      </c>
      <c r="S153" s="73" t="s">
        <v>177</v>
      </c>
      <c r="T153" s="76" t="s">
        <v>455</v>
      </c>
      <c r="U153" s="183">
        <f>ROUND(W153*Содержание!$H$8*(1+$S$1)*(1-$S$2)*(1-$U$1),1)</f>
        <v>3942.7</v>
      </c>
      <c r="V153" s="183">
        <f>ROUND(W153*Содержание!$H$8*(1+$S$1)*(1-$S$2)*(1-$U$1),1)</f>
        <v>3942.7</v>
      </c>
      <c r="W153" s="213">
        <v>3745</v>
      </c>
    </row>
    <row r="154" spans="1:23" s="69" customFormat="1" ht="15" customHeight="1" x14ac:dyDescent="0.2">
      <c r="A154" s="446" t="s">
        <v>292</v>
      </c>
      <c r="B154" s="446"/>
      <c r="C154" s="446"/>
      <c r="D154" s="446"/>
      <c r="E154" s="446"/>
      <c r="F154" s="446"/>
      <c r="G154" s="446"/>
      <c r="H154" s="446"/>
      <c r="I154" s="446"/>
      <c r="J154" s="446"/>
      <c r="K154" s="446"/>
      <c r="L154" s="446"/>
      <c r="M154" s="446"/>
      <c r="N154" s="446"/>
      <c r="O154" s="446"/>
      <c r="P154" s="446"/>
      <c r="Q154" s="446"/>
      <c r="R154" s="446"/>
      <c r="S154" s="446"/>
      <c r="T154" s="446"/>
      <c r="U154" s="446"/>
      <c r="V154" s="446"/>
      <c r="W154" s="169"/>
    </row>
    <row r="155" spans="1:23" s="69" customFormat="1" ht="23.25" customHeight="1" x14ac:dyDescent="0.2">
      <c r="A155" s="447" t="s">
        <v>341</v>
      </c>
      <c r="B155" s="444"/>
      <c r="C155" s="444"/>
      <c r="D155" s="444"/>
      <c r="E155" s="444"/>
      <c r="F155" s="444"/>
      <c r="G155" s="444"/>
      <c r="H155" s="444"/>
      <c r="I155" s="444"/>
      <c r="J155" s="444"/>
      <c r="K155" s="444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169"/>
    </row>
    <row r="156" spans="1:23" s="69" customFormat="1" ht="1.5" hidden="1" customHeight="1" x14ac:dyDescent="0.2">
      <c r="A156" s="442"/>
      <c r="B156" s="442"/>
      <c r="C156" s="442"/>
      <c r="D156" s="442"/>
      <c r="E156" s="442"/>
      <c r="F156" s="442"/>
      <c r="G156" s="442"/>
      <c r="H156" s="442"/>
      <c r="I156" s="442"/>
      <c r="J156" s="442"/>
      <c r="K156" s="442"/>
      <c r="L156" s="442"/>
      <c r="M156" s="442"/>
      <c r="N156" s="442"/>
      <c r="O156" s="442"/>
      <c r="P156" s="442"/>
      <c r="Q156" s="442"/>
      <c r="R156" s="442"/>
      <c r="S156" s="442"/>
      <c r="T156" s="442"/>
      <c r="U156" s="442"/>
      <c r="V156" s="442"/>
      <c r="W156" s="169"/>
    </row>
    <row r="157" spans="1:23" s="69" customFormat="1" ht="11.25" customHeight="1" x14ac:dyDescent="0.2">
      <c r="A157" s="442" t="s">
        <v>293</v>
      </c>
      <c r="B157" s="442"/>
      <c r="C157" s="442"/>
      <c r="D157" s="442"/>
      <c r="E157" s="442"/>
      <c r="F157" s="442"/>
      <c r="G157" s="442"/>
      <c r="H157" s="442"/>
      <c r="I157" s="442"/>
      <c r="J157" s="442"/>
      <c r="K157" s="442"/>
      <c r="L157" s="442"/>
      <c r="M157" s="442"/>
      <c r="N157" s="442"/>
      <c r="O157" s="442"/>
      <c r="P157" s="442"/>
      <c r="Q157" s="442"/>
      <c r="R157" s="442"/>
      <c r="S157" s="442"/>
      <c r="T157" s="442"/>
      <c r="U157" s="442"/>
      <c r="V157" s="442"/>
      <c r="W157" s="169"/>
    </row>
    <row r="158" spans="1:23" ht="12.75" customHeight="1" x14ac:dyDescent="0.2">
      <c r="A158" s="442" t="s">
        <v>294</v>
      </c>
      <c r="B158" s="442"/>
      <c r="C158" s="442"/>
      <c r="D158" s="442"/>
      <c r="E158" s="442"/>
      <c r="F158" s="442"/>
      <c r="G158" s="442"/>
      <c r="H158" s="442"/>
      <c r="I158" s="442"/>
      <c r="J158" s="442"/>
      <c r="K158" s="442"/>
      <c r="L158" s="442"/>
      <c r="M158" s="442"/>
      <c r="N158" s="442"/>
      <c r="O158" s="442"/>
      <c r="P158" s="442"/>
      <c r="Q158" s="442"/>
      <c r="R158" s="442"/>
      <c r="S158" s="442"/>
      <c r="T158" s="442"/>
      <c r="U158" s="442"/>
      <c r="V158" s="442"/>
    </row>
    <row r="159" spans="1:23" ht="15" customHeight="1" x14ac:dyDescent="0.2">
      <c r="A159" s="442" t="s">
        <v>295</v>
      </c>
      <c r="B159" s="442"/>
      <c r="C159" s="442"/>
      <c r="D159" s="442"/>
      <c r="E159" s="442"/>
      <c r="F159" s="442"/>
      <c r="G159" s="442"/>
      <c r="H159" s="442"/>
      <c r="I159" s="442"/>
      <c r="J159" s="442"/>
      <c r="K159" s="442"/>
      <c r="L159" s="442"/>
      <c r="M159" s="442"/>
      <c r="N159" s="442"/>
      <c r="O159" s="442"/>
      <c r="P159" s="442"/>
      <c r="Q159" s="442"/>
      <c r="R159" s="442"/>
      <c r="S159" s="442"/>
      <c r="T159" s="442"/>
      <c r="U159" s="442"/>
      <c r="V159" s="442"/>
    </row>
    <row r="160" spans="1:23" ht="6" customHeight="1" x14ac:dyDescent="0.2">
      <c r="A160" s="443"/>
      <c r="B160" s="443"/>
      <c r="C160" s="443"/>
      <c r="D160" s="443"/>
      <c r="E160" s="443"/>
      <c r="F160" s="443"/>
      <c r="G160" s="443"/>
      <c r="H160" s="443"/>
      <c r="I160" s="443"/>
      <c r="J160" s="443"/>
      <c r="K160" s="443"/>
      <c r="L160" s="443"/>
      <c r="M160" s="443"/>
      <c r="N160" s="443"/>
      <c r="O160" s="443"/>
      <c r="P160" s="443"/>
      <c r="Q160" s="443"/>
      <c r="R160" s="443"/>
      <c r="S160" s="443"/>
      <c r="T160" s="443"/>
      <c r="U160" s="443"/>
      <c r="V160" s="443"/>
    </row>
    <row r="161" spans="1:22" ht="20.25" customHeight="1" x14ac:dyDescent="0.2">
      <c r="A161" s="444" t="s">
        <v>498</v>
      </c>
      <c r="B161" s="444"/>
      <c r="C161" s="444"/>
      <c r="D161" s="444"/>
      <c r="E161" s="444"/>
      <c r="F161" s="444"/>
      <c r="G161" s="444"/>
      <c r="H161" s="444"/>
      <c r="I161" s="444"/>
      <c r="J161" s="444"/>
      <c r="K161" s="444"/>
      <c r="L161" s="444"/>
      <c r="M161" s="444"/>
      <c r="N161" s="444"/>
      <c r="O161" s="444"/>
      <c r="P161" s="444"/>
      <c r="Q161" s="444"/>
      <c r="R161" s="444"/>
      <c r="S161" s="444"/>
      <c r="T161" s="444"/>
      <c r="U161" s="444"/>
      <c r="V161" s="444"/>
    </row>
    <row r="162" spans="1:22" ht="3.75" customHeight="1" x14ac:dyDescent="0.2">
      <c r="A162" s="445"/>
      <c r="B162" s="445"/>
      <c r="C162" s="445"/>
      <c r="D162" s="445"/>
      <c r="E162" s="445"/>
      <c r="F162" s="445"/>
      <c r="G162" s="445"/>
      <c r="H162" s="445"/>
      <c r="I162" s="445"/>
      <c r="J162" s="445"/>
      <c r="K162" s="445"/>
      <c r="L162" s="445"/>
      <c r="M162" s="445"/>
      <c r="N162" s="445"/>
      <c r="O162" s="445"/>
      <c r="P162" s="445"/>
      <c r="Q162" s="445"/>
      <c r="R162" s="445"/>
      <c r="S162" s="445"/>
      <c r="T162" s="445"/>
      <c r="U162" s="445"/>
      <c r="V162" s="445"/>
    </row>
  </sheetData>
  <protectedRanges>
    <protectedRange sqref="O1:Q1 A1:L1" name="Диапазон1_7_1"/>
  </protectedRanges>
  <mergeCells count="65">
    <mergeCell ref="U11:U17"/>
    <mergeCell ref="A3:V3"/>
    <mergeCell ref="H13:H17"/>
    <mergeCell ref="A1:G1"/>
    <mergeCell ref="V11:V17"/>
    <mergeCell ref="T11:T17"/>
    <mergeCell ref="S11:S17"/>
    <mergeCell ref="R11:R17"/>
    <mergeCell ref="K13:K17"/>
    <mergeCell ref="L13:L17"/>
    <mergeCell ref="O13:O17"/>
    <mergeCell ref="Q13:Q17"/>
    <mergeCell ref="P13:P17"/>
    <mergeCell ref="O11:Q12"/>
    <mergeCell ref="M13:M17"/>
    <mergeCell ref="N13:N17"/>
    <mergeCell ref="M11:N12"/>
    <mergeCell ref="T50:T51"/>
    <mergeCell ref="A4:V4"/>
    <mergeCell ref="A13:A17"/>
    <mergeCell ref="B13:B17"/>
    <mergeCell ref="C13:C17"/>
    <mergeCell ref="D13:D17"/>
    <mergeCell ref="E13:E17"/>
    <mergeCell ref="F13:F17"/>
    <mergeCell ref="A10:V10"/>
    <mergeCell ref="A12:C12"/>
    <mergeCell ref="D12:F12"/>
    <mergeCell ref="A11:F11"/>
    <mergeCell ref="G11:L11"/>
    <mergeCell ref="G12:I12"/>
    <mergeCell ref="J12:L12"/>
    <mergeCell ref="G13:G17"/>
    <mergeCell ref="T39:T40"/>
    <mergeCell ref="T41:T42"/>
    <mergeCell ref="T48:T49"/>
    <mergeCell ref="I13:I17"/>
    <mergeCell ref="J13:J17"/>
    <mergeCell ref="T18:T19"/>
    <mergeCell ref="S18:S19"/>
    <mergeCell ref="T20:T21"/>
    <mergeCell ref="S20:S21"/>
    <mergeCell ref="A159:V159"/>
    <mergeCell ref="A160:V160"/>
    <mergeCell ref="A161:V161"/>
    <mergeCell ref="A162:V162"/>
    <mergeCell ref="A154:V154"/>
    <mergeCell ref="A155:V155"/>
    <mergeCell ref="A156:V156"/>
    <mergeCell ref="A157:V157"/>
    <mergeCell ref="A158:V158"/>
    <mergeCell ref="T104:T105"/>
    <mergeCell ref="T142:T143"/>
    <mergeCell ref="T67:T68"/>
    <mergeCell ref="T88:T89"/>
    <mergeCell ref="T90:T91"/>
    <mergeCell ref="T92:T93"/>
    <mergeCell ref="T100:T101"/>
    <mergeCell ref="T102:T103"/>
    <mergeCell ref="T78:T79"/>
    <mergeCell ref="T80:T81"/>
    <mergeCell ref="T82:T83"/>
    <mergeCell ref="T84:T85"/>
    <mergeCell ref="T86:T87"/>
    <mergeCell ref="T139:T140"/>
  </mergeCells>
  <hyperlinks>
    <hyperlink ref="A1:G1" location="Содержание!A1" display="Вернуться к содержанию"/>
  </hyperlinks>
  <pageMargins left="0.78740157480314965" right="0.39370078740157483" top="0.35433070866141736" bottom="0.35433070866141736" header="0.35433070866141736" footer="0.35433070866141736"/>
  <pageSetup paperSize="9" scale="50" fitToHeight="3" orientation="portrait" r:id="rId1"/>
  <rowBreaks count="1" manualBreakCount="1">
    <brk id="114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T56"/>
  <sheetViews>
    <sheetView view="pageBreakPreview" zoomScaleNormal="100" zoomScaleSheetLayoutView="100" workbookViewId="0">
      <pane ySplit="1" topLeftCell="A26" activePane="bottomLeft" state="frozen"/>
      <selection activeCell="K41" sqref="L41"/>
      <selection pane="bottomLeft" activeCell="J41" sqref="J41:M41"/>
    </sheetView>
  </sheetViews>
  <sheetFormatPr defaultRowHeight="15" x14ac:dyDescent="0.25"/>
  <cols>
    <col min="1" max="2" width="5.7109375" customWidth="1"/>
    <col min="3" max="3" width="6.140625" customWidth="1"/>
    <col min="4" max="4" width="7" customWidth="1"/>
    <col min="5" max="5" width="6.7109375" customWidth="1"/>
    <col min="6" max="6" width="5.7109375" customWidth="1"/>
    <col min="7" max="8" width="6.5703125" customWidth="1"/>
    <col min="9" max="9" width="5.7109375" customWidth="1"/>
    <col min="10" max="10" width="6.28515625" customWidth="1"/>
    <col min="11" max="18" width="5.7109375" customWidth="1"/>
    <col min="19" max="19" width="7.140625" customWidth="1"/>
    <col min="20" max="20" width="5.42578125" customWidth="1"/>
  </cols>
  <sheetData>
    <row r="1" spans="1:20" ht="21" x14ac:dyDescent="0.35">
      <c r="A1" s="301" t="s">
        <v>73</v>
      </c>
      <c r="B1" s="301"/>
      <c r="C1" s="301"/>
      <c r="D1" s="301"/>
      <c r="E1" s="25"/>
      <c r="F1" s="25" t="s">
        <v>0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8.75" x14ac:dyDescent="0.3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 t="s">
        <v>2</v>
      </c>
      <c r="L2" s="306"/>
      <c r="M2" s="306"/>
      <c r="N2" s="306"/>
      <c r="O2" s="306"/>
      <c r="P2" s="306"/>
      <c r="Q2" s="306"/>
      <c r="R2" s="306"/>
      <c r="S2" s="306"/>
      <c r="T2" s="306"/>
    </row>
    <row r="3" spans="1:20" ht="224.25" customHeight="1" x14ac:dyDescent="0.25">
      <c r="A3" s="307" t="s">
        <v>467</v>
      </c>
      <c r="B3" s="307"/>
      <c r="C3" s="307"/>
      <c r="D3" s="307"/>
      <c r="E3" s="307"/>
      <c r="F3" s="307"/>
      <c r="G3" s="307"/>
      <c r="H3" s="307"/>
      <c r="I3" s="307"/>
      <c r="J3" s="307"/>
      <c r="K3" s="307" t="s">
        <v>468</v>
      </c>
      <c r="L3" s="307"/>
      <c r="M3" s="307"/>
      <c r="N3" s="307"/>
      <c r="O3" s="307"/>
      <c r="P3" s="307"/>
      <c r="Q3" s="307"/>
      <c r="R3" s="307"/>
      <c r="S3" s="307"/>
      <c r="T3" s="307"/>
    </row>
    <row r="4" spans="1:20" ht="16.5" customHeight="1" x14ac:dyDescent="0.25">
      <c r="A4" s="308" t="s">
        <v>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 thickBot="1" x14ac:dyDescent="0.3">
      <c r="A11" s="277" t="s">
        <v>3</v>
      </c>
      <c r="B11" s="277"/>
      <c r="C11" s="277"/>
      <c r="D11" s="277"/>
      <c r="E11" s="277" t="s">
        <v>4</v>
      </c>
      <c r="F11" s="277"/>
      <c r="G11" s="277"/>
      <c r="H11" s="277"/>
      <c r="I11" s="277" t="s">
        <v>5</v>
      </c>
      <c r="J11" s="277"/>
      <c r="K11" s="277"/>
      <c r="L11" s="277"/>
      <c r="M11" s="277" t="s">
        <v>6</v>
      </c>
      <c r="N11" s="277"/>
      <c r="O11" s="277"/>
      <c r="P11" s="277"/>
      <c r="Q11" s="277" t="s">
        <v>7</v>
      </c>
      <c r="R11" s="277"/>
      <c r="S11" s="277"/>
      <c r="T11" s="277"/>
    </row>
    <row r="12" spans="1:20" ht="15.75" thickBot="1" x14ac:dyDescent="0.3">
      <c r="A12" s="309" t="s">
        <v>14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</row>
    <row r="13" spans="1:20" ht="15.75" thickBot="1" x14ac:dyDescent="0.3">
      <c r="A13" s="273" t="s">
        <v>10</v>
      </c>
      <c r="B13" s="273"/>
      <c r="C13" s="273"/>
      <c r="D13" s="273"/>
      <c r="E13" s="273" t="s">
        <v>10</v>
      </c>
      <c r="F13" s="273"/>
      <c r="G13" s="273"/>
      <c r="H13" s="273"/>
      <c r="I13" s="273" t="s">
        <v>12</v>
      </c>
      <c r="J13" s="273"/>
      <c r="K13" s="273"/>
      <c r="L13" s="273"/>
      <c r="M13" s="273" t="s">
        <v>12</v>
      </c>
      <c r="N13" s="273"/>
      <c r="O13" s="273"/>
      <c r="P13" s="273"/>
      <c r="Q13" s="273" t="s">
        <v>13</v>
      </c>
      <c r="R13" s="273"/>
      <c r="S13" s="273"/>
      <c r="T13" s="273"/>
    </row>
    <row r="14" spans="1:20" ht="15.75" thickBot="1" x14ac:dyDescent="0.3">
      <c r="A14" s="310" t="s">
        <v>8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2"/>
    </row>
    <row r="15" spans="1:20" x14ac:dyDescent="0.25">
      <c r="A15" s="12"/>
      <c r="B15" s="13"/>
      <c r="C15" s="13"/>
      <c r="D15" s="2"/>
      <c r="E15" s="13"/>
      <c r="F15" s="13"/>
      <c r="G15" s="13"/>
      <c r="H15" s="2"/>
      <c r="I15" s="13"/>
      <c r="J15" s="13"/>
      <c r="K15" s="13"/>
      <c r="L15" s="2"/>
      <c r="M15" s="13"/>
      <c r="N15" s="13"/>
      <c r="O15" s="13"/>
      <c r="P15" s="2"/>
      <c r="Q15" s="13"/>
      <c r="R15" s="13"/>
      <c r="S15" s="13"/>
      <c r="T15" s="2"/>
    </row>
    <row r="16" spans="1:20" x14ac:dyDescent="0.25">
      <c r="A16" s="12"/>
      <c r="B16" s="13"/>
      <c r="C16" s="13"/>
      <c r="D16" s="3"/>
      <c r="E16" s="13"/>
      <c r="F16" s="13"/>
      <c r="G16" s="13"/>
      <c r="H16" s="3"/>
      <c r="I16" s="13"/>
      <c r="J16" s="13"/>
      <c r="K16" s="13"/>
      <c r="L16" s="3"/>
      <c r="M16" s="13"/>
      <c r="N16" s="13"/>
      <c r="O16" s="13"/>
      <c r="P16" s="3"/>
      <c r="Q16" s="13"/>
      <c r="R16" s="13"/>
      <c r="S16" s="13"/>
      <c r="T16" s="3"/>
    </row>
    <row r="17" spans="1:20" x14ac:dyDescent="0.25">
      <c r="A17" s="12"/>
      <c r="B17" s="13"/>
      <c r="C17" s="13"/>
      <c r="D17" s="3"/>
      <c r="E17" s="13"/>
      <c r="F17" s="13"/>
      <c r="G17" s="13"/>
      <c r="H17" s="3"/>
      <c r="I17" s="13"/>
      <c r="J17" s="13"/>
      <c r="K17" s="13"/>
      <c r="L17" s="3"/>
      <c r="M17" s="13"/>
      <c r="N17" s="13"/>
      <c r="O17" s="13"/>
      <c r="P17" s="3"/>
      <c r="Q17" s="13"/>
      <c r="R17" s="13"/>
      <c r="S17" s="13"/>
      <c r="T17" s="3"/>
    </row>
    <row r="18" spans="1:20" x14ac:dyDescent="0.25">
      <c r="A18" s="12"/>
      <c r="B18" s="13"/>
      <c r="C18" s="13"/>
      <c r="D18" s="3"/>
      <c r="E18" s="13"/>
      <c r="F18" s="13"/>
      <c r="G18" s="13"/>
      <c r="H18" s="3"/>
      <c r="I18" s="13"/>
      <c r="J18" s="13"/>
      <c r="K18" s="13"/>
      <c r="L18" s="3"/>
      <c r="M18" s="13"/>
      <c r="N18" s="13"/>
      <c r="O18" s="13"/>
      <c r="P18" s="3"/>
      <c r="Q18" s="13"/>
      <c r="R18" s="13"/>
      <c r="S18" s="13"/>
      <c r="T18" s="3"/>
    </row>
    <row r="19" spans="1:20" ht="15.75" thickBot="1" x14ac:dyDescent="0.3">
      <c r="A19" s="12"/>
      <c r="B19" s="13"/>
      <c r="C19" s="13"/>
      <c r="D19" s="3"/>
      <c r="E19" s="13"/>
      <c r="F19" s="13"/>
      <c r="G19" s="13"/>
      <c r="H19" s="3"/>
      <c r="I19" s="13"/>
      <c r="J19" s="13"/>
      <c r="K19" s="13"/>
      <c r="L19" s="3"/>
      <c r="M19" s="13"/>
      <c r="N19" s="13"/>
      <c r="O19" s="13"/>
      <c r="P19" s="3"/>
      <c r="Q19" s="13"/>
      <c r="R19" s="13"/>
      <c r="S19" s="13"/>
      <c r="T19" s="3"/>
    </row>
    <row r="20" spans="1:20" ht="15.75" thickBot="1" x14ac:dyDescent="0.3">
      <c r="A20" s="12"/>
      <c r="B20" s="13"/>
      <c r="C20" s="13"/>
      <c r="D20" s="3"/>
      <c r="E20" s="13"/>
      <c r="F20" s="13"/>
      <c r="G20" s="13"/>
      <c r="H20" s="3"/>
      <c r="I20" s="274" t="s">
        <v>9</v>
      </c>
      <c r="J20" s="275"/>
      <c r="K20" s="275"/>
      <c r="L20" s="275"/>
      <c r="M20" s="275"/>
      <c r="N20" s="275"/>
      <c r="O20" s="275"/>
      <c r="P20" s="275"/>
      <c r="Q20" s="275" t="s">
        <v>518</v>
      </c>
      <c r="R20" s="275"/>
      <c r="S20" s="275"/>
      <c r="T20" s="276"/>
    </row>
    <row r="21" spans="1:20" x14ac:dyDescent="0.25">
      <c r="A21" s="12"/>
      <c r="B21" s="13"/>
      <c r="C21" s="13"/>
      <c r="D21" s="3"/>
      <c r="E21" s="13"/>
      <c r="F21" s="13"/>
      <c r="G21" s="13"/>
      <c r="H21" s="3"/>
      <c r="I21" s="13"/>
      <c r="J21" s="13"/>
      <c r="K21" s="13"/>
      <c r="L21" s="3"/>
      <c r="M21" s="13"/>
      <c r="N21" s="13"/>
      <c r="O21" s="13"/>
      <c r="P21" s="3"/>
      <c r="Q21" s="13"/>
      <c r="R21" s="13"/>
      <c r="S21" s="13"/>
      <c r="T21" s="3"/>
    </row>
    <row r="22" spans="1:20" x14ac:dyDescent="0.25">
      <c r="A22" s="12"/>
      <c r="B22" s="13"/>
      <c r="C22" s="13"/>
      <c r="D22" s="3"/>
      <c r="E22" s="13"/>
      <c r="F22" s="13"/>
      <c r="G22" s="13"/>
      <c r="H22" s="3"/>
      <c r="I22" s="13"/>
      <c r="J22" s="13"/>
      <c r="K22" s="13"/>
      <c r="L22" s="3"/>
      <c r="M22" s="13"/>
      <c r="N22" s="13"/>
      <c r="O22" s="13"/>
      <c r="P22" s="3"/>
      <c r="Q22" s="13"/>
      <c r="R22" s="13"/>
      <c r="S22" s="13"/>
      <c r="T22" s="3"/>
    </row>
    <row r="23" spans="1:20" x14ac:dyDescent="0.25">
      <c r="A23" s="12"/>
      <c r="B23" s="13"/>
      <c r="C23" s="13"/>
      <c r="D23" s="3"/>
      <c r="E23" s="13"/>
      <c r="F23" s="13"/>
      <c r="G23" s="13"/>
      <c r="H23" s="3"/>
      <c r="I23" s="13"/>
      <c r="J23" s="13"/>
      <c r="K23" s="13"/>
      <c r="L23" s="3"/>
      <c r="M23" s="13"/>
      <c r="N23" s="13"/>
      <c r="O23" s="13"/>
      <c r="P23" s="3"/>
      <c r="Q23" s="13"/>
      <c r="R23" s="13"/>
      <c r="S23" s="13"/>
      <c r="T23" s="3"/>
    </row>
    <row r="24" spans="1:20" x14ac:dyDescent="0.25">
      <c r="A24" s="12"/>
      <c r="B24" s="13"/>
      <c r="C24" s="13"/>
      <c r="D24" s="3"/>
      <c r="E24" s="13"/>
      <c r="F24" s="13"/>
      <c r="G24" s="13"/>
      <c r="H24" s="3"/>
      <c r="I24" s="13"/>
      <c r="J24" s="13"/>
      <c r="K24" s="13"/>
      <c r="L24" s="3"/>
      <c r="M24" s="13"/>
      <c r="N24" s="13"/>
      <c r="O24" s="13"/>
      <c r="P24" s="3"/>
      <c r="Q24" s="13"/>
      <c r="R24" s="13"/>
      <c r="S24" s="13"/>
      <c r="T24" s="3"/>
    </row>
    <row r="25" spans="1:20" x14ac:dyDescent="0.25">
      <c r="A25" s="12"/>
      <c r="B25" s="13"/>
      <c r="C25" s="13"/>
      <c r="D25" s="3"/>
      <c r="E25" s="13"/>
      <c r="F25" s="13"/>
      <c r="G25" s="13"/>
      <c r="H25" s="3"/>
      <c r="I25" s="13"/>
      <c r="J25" s="13"/>
      <c r="K25" s="13"/>
      <c r="L25" s="3"/>
      <c r="M25" s="13"/>
      <c r="N25" s="13"/>
      <c r="O25" s="13"/>
      <c r="P25" s="3"/>
      <c r="Q25" s="13"/>
      <c r="R25" s="13"/>
      <c r="S25" s="13"/>
      <c r="T25" s="3"/>
    </row>
    <row r="26" spans="1:20" x14ac:dyDescent="0.25">
      <c r="A26" s="12"/>
      <c r="B26" s="13"/>
      <c r="C26" s="13"/>
      <c r="D26" s="3"/>
      <c r="E26" s="13"/>
      <c r="F26" s="13"/>
      <c r="G26" s="13"/>
      <c r="H26" s="3"/>
      <c r="I26" s="13"/>
      <c r="J26" s="13"/>
      <c r="K26" s="13"/>
      <c r="L26" s="3"/>
      <c r="M26" s="13"/>
      <c r="N26" s="13"/>
      <c r="O26" s="13"/>
      <c r="P26" s="3"/>
      <c r="Q26" s="13"/>
      <c r="R26" s="13"/>
      <c r="S26" s="13"/>
      <c r="T26" s="3"/>
    </row>
    <row r="27" spans="1:20" x14ac:dyDescent="0.25">
      <c r="A27" s="12"/>
      <c r="B27" s="13"/>
      <c r="C27" s="13"/>
      <c r="D27" s="3"/>
      <c r="E27" s="13"/>
      <c r="F27" s="13"/>
      <c r="G27" s="13"/>
      <c r="H27" s="3"/>
      <c r="I27" s="13"/>
      <c r="J27" s="13"/>
      <c r="K27" s="13"/>
      <c r="L27" s="3"/>
      <c r="M27" s="13"/>
      <c r="N27" s="13"/>
      <c r="O27" s="13"/>
      <c r="P27" s="3"/>
      <c r="Q27" s="13"/>
      <c r="R27" s="13"/>
      <c r="S27" s="13"/>
      <c r="T27" s="3"/>
    </row>
    <row r="28" spans="1:20" x14ac:dyDescent="0.25">
      <c r="A28" s="12"/>
      <c r="B28" s="13"/>
      <c r="C28" s="13"/>
      <c r="D28" s="3"/>
      <c r="E28" s="13"/>
      <c r="F28" s="13"/>
      <c r="G28" s="13"/>
      <c r="H28" s="3"/>
      <c r="I28" s="13"/>
      <c r="J28" s="13"/>
      <c r="K28" s="13"/>
      <c r="L28" s="3"/>
      <c r="M28" s="13"/>
      <c r="N28" s="13"/>
      <c r="O28" s="13"/>
      <c r="P28" s="3"/>
      <c r="Q28" s="13"/>
      <c r="R28" s="13"/>
      <c r="S28" s="13"/>
      <c r="T28" s="3"/>
    </row>
    <row r="29" spans="1:20" ht="22.5" customHeight="1" thickBot="1" x14ac:dyDescent="0.3">
      <c r="A29" s="14"/>
      <c r="B29" s="15"/>
      <c r="C29" s="15"/>
      <c r="D29" s="4"/>
      <c r="E29" s="15"/>
      <c r="F29" s="15"/>
      <c r="G29" s="15"/>
      <c r="H29" s="4"/>
      <c r="I29" s="15"/>
      <c r="J29" s="15"/>
      <c r="K29" s="15"/>
      <c r="L29" s="4"/>
      <c r="M29" s="15"/>
      <c r="N29" s="15"/>
      <c r="O29" s="15"/>
      <c r="P29" s="4"/>
      <c r="Q29" s="15"/>
      <c r="R29" s="15"/>
      <c r="S29" s="15"/>
      <c r="T29" s="4"/>
    </row>
    <row r="30" spans="1:20" ht="15.75" thickBot="1" x14ac:dyDescent="0.3">
      <c r="A30" s="8"/>
      <c r="B30" s="6"/>
      <c r="C30" s="6"/>
      <c r="D30" s="7"/>
      <c r="E30" s="5" t="s">
        <v>15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 t="s">
        <v>26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 t="s">
        <v>16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1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 thickBot="1" x14ac:dyDescent="0.35">
      <c r="A36" s="306" t="s">
        <v>17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</row>
    <row r="37" spans="1:20" x14ac:dyDescent="0.25">
      <c r="A37" s="185"/>
      <c r="B37" s="280" t="s">
        <v>18</v>
      </c>
      <c r="C37" s="281"/>
      <c r="D37" s="281"/>
      <c r="E37" s="281"/>
      <c r="F37" s="281"/>
      <c r="G37" s="281"/>
      <c r="H37" s="281"/>
      <c r="I37" s="281"/>
      <c r="J37" s="284" t="s">
        <v>2</v>
      </c>
      <c r="K37" s="285"/>
      <c r="L37" s="285"/>
      <c r="M37" s="286"/>
      <c r="N37" s="280" t="s">
        <v>1</v>
      </c>
      <c r="O37" s="281"/>
      <c r="P37" s="281"/>
      <c r="Q37" s="296"/>
      <c r="R37" s="185"/>
      <c r="S37" s="185"/>
      <c r="T37" s="185"/>
    </row>
    <row r="38" spans="1:20" x14ac:dyDescent="0.25">
      <c r="A38" s="185"/>
      <c r="B38" s="282"/>
      <c r="C38" s="283"/>
      <c r="D38" s="283"/>
      <c r="E38" s="283"/>
      <c r="F38" s="283"/>
      <c r="G38" s="283"/>
      <c r="H38" s="283"/>
      <c r="I38" s="283"/>
      <c r="J38" s="287" t="s">
        <v>19</v>
      </c>
      <c r="K38" s="288"/>
      <c r="L38" s="289" t="s">
        <v>20</v>
      </c>
      <c r="M38" s="290"/>
      <c r="N38" s="282" t="s">
        <v>19</v>
      </c>
      <c r="O38" s="283"/>
      <c r="P38" s="283" t="s">
        <v>20</v>
      </c>
      <c r="Q38" s="297"/>
      <c r="R38" s="185"/>
      <c r="S38" s="185"/>
      <c r="T38" s="185"/>
    </row>
    <row r="39" spans="1:20" x14ac:dyDescent="0.25">
      <c r="A39" s="185"/>
      <c r="B39" s="270" t="s">
        <v>21</v>
      </c>
      <c r="C39" s="271"/>
      <c r="D39" s="271"/>
      <c r="E39" s="271"/>
      <c r="F39" s="271"/>
      <c r="G39" s="271"/>
      <c r="H39" s="271"/>
      <c r="I39" s="271"/>
      <c r="J39" s="298" t="s">
        <v>554</v>
      </c>
      <c r="K39" s="299"/>
      <c r="L39" s="299"/>
      <c r="M39" s="300"/>
      <c r="N39" s="267" t="s">
        <v>555</v>
      </c>
      <c r="O39" s="268"/>
      <c r="P39" s="268" t="s">
        <v>556</v>
      </c>
      <c r="Q39" s="269"/>
      <c r="R39" s="185"/>
      <c r="S39" s="185"/>
      <c r="T39" s="185"/>
    </row>
    <row r="40" spans="1:20" s="142" customFormat="1" x14ac:dyDescent="0.25">
      <c r="A40" s="185"/>
      <c r="B40" s="270" t="s">
        <v>157</v>
      </c>
      <c r="C40" s="271"/>
      <c r="D40" s="271"/>
      <c r="E40" s="271"/>
      <c r="F40" s="271"/>
      <c r="G40" s="271"/>
      <c r="H40" s="271"/>
      <c r="I40" s="271"/>
      <c r="J40" s="291" t="s">
        <v>557</v>
      </c>
      <c r="K40" s="292"/>
      <c r="L40" s="292"/>
      <c r="M40" s="293"/>
      <c r="N40" s="267" t="s">
        <v>558</v>
      </c>
      <c r="O40" s="268"/>
      <c r="P40" s="268"/>
      <c r="Q40" s="269"/>
      <c r="R40" s="185"/>
      <c r="S40" s="185"/>
      <c r="T40" s="185"/>
    </row>
    <row r="41" spans="1:20" x14ac:dyDescent="0.25">
      <c r="A41" s="185"/>
      <c r="B41" s="270" t="s">
        <v>158</v>
      </c>
      <c r="C41" s="271"/>
      <c r="D41" s="271"/>
      <c r="E41" s="271"/>
      <c r="F41" s="271"/>
      <c r="G41" s="271"/>
      <c r="H41" s="271"/>
      <c r="I41" s="271"/>
      <c r="J41" s="291" t="s">
        <v>559</v>
      </c>
      <c r="K41" s="292"/>
      <c r="L41" s="292"/>
      <c r="M41" s="293"/>
      <c r="N41" s="267" t="s">
        <v>560</v>
      </c>
      <c r="O41" s="268"/>
      <c r="P41" s="268"/>
      <c r="Q41" s="269"/>
      <c r="R41" s="185"/>
      <c r="S41" s="185"/>
      <c r="T41" s="185"/>
    </row>
    <row r="42" spans="1:20" ht="16.5" customHeight="1" x14ac:dyDescent="0.25">
      <c r="A42" s="185"/>
      <c r="B42" s="304" t="s">
        <v>22</v>
      </c>
      <c r="C42" s="305"/>
      <c r="D42" s="305"/>
      <c r="E42" s="305"/>
      <c r="F42" s="305"/>
      <c r="G42" s="305"/>
      <c r="H42" s="305"/>
      <c r="I42" s="305"/>
      <c r="J42" s="291">
        <v>14.7</v>
      </c>
      <c r="K42" s="292"/>
      <c r="L42" s="292"/>
      <c r="M42" s="293"/>
      <c r="N42" s="270">
        <v>13.9</v>
      </c>
      <c r="O42" s="271"/>
      <c r="P42" s="271"/>
      <c r="Q42" s="272"/>
      <c r="R42" s="185"/>
      <c r="S42" s="185"/>
      <c r="T42" s="185"/>
    </row>
    <row r="43" spans="1:20" ht="15" customHeight="1" thickBot="1" x14ac:dyDescent="0.3">
      <c r="A43" s="185"/>
      <c r="B43" s="302" t="s">
        <v>23</v>
      </c>
      <c r="C43" s="303"/>
      <c r="D43" s="303"/>
      <c r="E43" s="303"/>
      <c r="F43" s="303"/>
      <c r="G43" s="303"/>
      <c r="H43" s="303"/>
      <c r="I43" s="303"/>
      <c r="J43" s="294" t="s">
        <v>68</v>
      </c>
      <c r="K43" s="295"/>
      <c r="L43" s="264">
        <v>16.5</v>
      </c>
      <c r="M43" s="265"/>
      <c r="N43" s="262" t="s">
        <v>549</v>
      </c>
      <c r="O43" s="263"/>
      <c r="P43" s="264">
        <v>15.7</v>
      </c>
      <c r="Q43" s="265"/>
      <c r="R43" s="185"/>
      <c r="S43" s="185"/>
      <c r="T43" s="185"/>
    </row>
    <row r="44" spans="1:20" ht="14.25" customHeight="1" x14ac:dyDescent="0.25">
      <c r="A44" s="266" t="s">
        <v>561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</row>
    <row r="45" spans="1:20" ht="14.25" customHeight="1" x14ac:dyDescent="0.25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</row>
    <row r="46" spans="1:20" ht="14.25" customHeight="1" x14ac:dyDescent="0.25">
      <c r="A46" s="30" t="s">
        <v>562</v>
      </c>
      <c r="B46" s="11"/>
      <c r="C46" s="11"/>
      <c r="D46" s="11"/>
      <c r="E46" s="11"/>
      <c r="F46" s="11"/>
      <c r="G46" s="11"/>
      <c r="H46" s="11"/>
      <c r="I46" s="11"/>
      <c r="J46" s="9"/>
      <c r="K46" s="9"/>
      <c r="L46" s="9"/>
      <c r="M46" s="9"/>
      <c r="N46" s="10"/>
      <c r="O46" s="10"/>
      <c r="P46" s="10"/>
      <c r="Q46" s="10"/>
      <c r="R46" s="185"/>
      <c r="S46" s="185"/>
      <c r="T46" s="185"/>
    </row>
    <row r="47" spans="1:20" s="142" customFormat="1" ht="14.25" customHeight="1" x14ac:dyDescent="0.25">
      <c r="A47" s="30" t="s">
        <v>563</v>
      </c>
      <c r="B47" s="11"/>
      <c r="C47" s="11"/>
      <c r="D47" s="11"/>
      <c r="E47" s="11"/>
      <c r="F47" s="11"/>
      <c r="G47" s="11"/>
      <c r="H47" s="11"/>
      <c r="I47" s="11"/>
      <c r="J47" s="9"/>
      <c r="K47" s="9"/>
      <c r="L47" s="9"/>
      <c r="M47" s="9"/>
      <c r="N47" s="10"/>
      <c r="O47" s="10"/>
      <c r="P47" s="10"/>
      <c r="Q47" s="10"/>
      <c r="R47" s="185"/>
      <c r="S47" s="185"/>
      <c r="T47" s="185"/>
    </row>
    <row r="48" spans="1:20" s="250" customFormat="1" ht="14.25" customHeight="1" x14ac:dyDescent="0.25">
      <c r="A48" s="30" t="s">
        <v>564</v>
      </c>
      <c r="B48" s="11"/>
      <c r="C48" s="11"/>
      <c r="D48" s="11"/>
      <c r="E48" s="11"/>
      <c r="F48" s="11"/>
      <c r="G48" s="11"/>
      <c r="H48" s="11"/>
      <c r="I48" s="11"/>
      <c r="J48" s="9"/>
      <c r="K48" s="9"/>
      <c r="L48" s="9"/>
      <c r="M48" s="9"/>
      <c r="N48" s="10"/>
      <c r="O48" s="10"/>
      <c r="P48" s="10"/>
      <c r="Q48" s="10"/>
      <c r="R48" s="185"/>
      <c r="S48" s="185"/>
      <c r="T48" s="185"/>
    </row>
    <row r="49" spans="1:20" s="250" customFormat="1" ht="14.25" customHeight="1" x14ac:dyDescent="0.25">
      <c r="A49" s="30" t="s">
        <v>565</v>
      </c>
      <c r="B49" s="11"/>
      <c r="C49" s="11"/>
      <c r="D49" s="11"/>
      <c r="E49" s="11"/>
      <c r="F49" s="11"/>
      <c r="G49" s="11"/>
      <c r="H49" s="11"/>
      <c r="I49" s="11"/>
      <c r="J49" s="9"/>
      <c r="K49" s="9"/>
      <c r="L49" s="9"/>
      <c r="M49" s="9"/>
      <c r="N49" s="10"/>
      <c r="O49" s="10"/>
      <c r="P49" s="10"/>
      <c r="Q49" s="10"/>
      <c r="R49" s="185"/>
      <c r="S49" s="185"/>
      <c r="T49" s="185"/>
    </row>
    <row r="50" spans="1:20" ht="15" customHeight="1" x14ac:dyDescent="0.25">
      <c r="A50" s="279" t="s">
        <v>24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0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 x14ac:dyDescent="0.25">
      <c r="A54" s="278" t="s">
        <v>25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</row>
    <row r="55" spans="1:20" ht="15" customHeight="1" x14ac:dyDescent="0.25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</row>
    <row r="56" spans="1:20" x14ac:dyDescent="0.25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</row>
  </sheetData>
  <mergeCells count="49">
    <mergeCell ref="A1:D1"/>
    <mergeCell ref="B43:I43"/>
    <mergeCell ref="B41:I41"/>
    <mergeCell ref="B40:I40"/>
    <mergeCell ref="B42:I42"/>
    <mergeCell ref="A36:T36"/>
    <mergeCell ref="A2:J2"/>
    <mergeCell ref="K2:T2"/>
    <mergeCell ref="A3:J3"/>
    <mergeCell ref="K3:T3"/>
    <mergeCell ref="A4:T4"/>
    <mergeCell ref="A13:D13"/>
    <mergeCell ref="E13:H13"/>
    <mergeCell ref="I13:L13"/>
    <mergeCell ref="A12:T12"/>
    <mergeCell ref="A14:T14"/>
    <mergeCell ref="A54:T56"/>
    <mergeCell ref="A50:T50"/>
    <mergeCell ref="B37:I38"/>
    <mergeCell ref="J37:M37"/>
    <mergeCell ref="J38:K38"/>
    <mergeCell ref="L38:M38"/>
    <mergeCell ref="J40:M40"/>
    <mergeCell ref="J41:M41"/>
    <mergeCell ref="J42:M42"/>
    <mergeCell ref="B39:I39"/>
    <mergeCell ref="J43:K43"/>
    <mergeCell ref="L43:M43"/>
    <mergeCell ref="N37:Q37"/>
    <mergeCell ref="N38:O38"/>
    <mergeCell ref="P38:Q38"/>
    <mergeCell ref="J39:M39"/>
    <mergeCell ref="M13:P13"/>
    <mergeCell ref="Q13:T13"/>
    <mergeCell ref="I20:P20"/>
    <mergeCell ref="Q20:T20"/>
    <mergeCell ref="A11:D11"/>
    <mergeCell ref="E11:H11"/>
    <mergeCell ref="I11:L11"/>
    <mergeCell ref="M11:P11"/>
    <mergeCell ref="Q11:T11"/>
    <mergeCell ref="N43:O43"/>
    <mergeCell ref="P43:Q43"/>
    <mergeCell ref="A44:T45"/>
    <mergeCell ref="N39:O39"/>
    <mergeCell ref="P39:Q39"/>
    <mergeCell ref="N40:Q40"/>
    <mergeCell ref="N41:Q41"/>
    <mergeCell ref="N42:Q42"/>
  </mergeCells>
  <hyperlinks>
    <hyperlink ref="A1:D1" location="Содержание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1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Q67"/>
  <sheetViews>
    <sheetView view="pageBreakPreview" zoomScaleNormal="100" zoomScaleSheetLayoutView="100" workbookViewId="0">
      <pane ySplit="1" topLeftCell="A2" activePane="bottomLeft" state="frozen"/>
      <selection activeCell="L41" sqref="L41"/>
      <selection pane="bottomLeft" activeCell="K41" sqref="K41:L44"/>
    </sheetView>
  </sheetViews>
  <sheetFormatPr defaultRowHeight="15" x14ac:dyDescent="0.25"/>
  <cols>
    <col min="1" max="1" width="9.140625" customWidth="1"/>
    <col min="2" max="2" width="10.5703125" customWidth="1"/>
    <col min="3" max="3" width="10" customWidth="1"/>
    <col min="4" max="4" width="7.28515625" customWidth="1"/>
    <col min="5" max="5" width="8.140625" customWidth="1"/>
    <col min="6" max="6" width="8" customWidth="1"/>
    <col min="7" max="7" width="7.7109375" customWidth="1"/>
    <col min="8" max="20" width="6.140625" customWidth="1"/>
  </cols>
  <sheetData>
    <row r="1" spans="1:17" ht="21" x14ac:dyDescent="0.35">
      <c r="A1" s="331" t="s">
        <v>73</v>
      </c>
      <c r="B1" s="331"/>
      <c r="C1" s="331"/>
      <c r="D1" s="331"/>
      <c r="E1" s="25" t="s">
        <v>0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x14ac:dyDescent="0.25">
      <c r="A2" s="321" t="s">
        <v>35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1:17" x14ac:dyDescent="0.25">
      <c r="A3" s="322" t="s">
        <v>27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</row>
    <row r="4" spans="1:17" x14ac:dyDescent="0.25">
      <c r="A4" s="18" t="s">
        <v>36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318" t="s">
        <v>30</v>
      </c>
      <c r="B5" s="318"/>
      <c r="C5" s="318"/>
      <c r="D5" s="319" t="s">
        <v>1</v>
      </c>
      <c r="E5" s="320"/>
      <c r="F5" s="319" t="s">
        <v>2</v>
      </c>
      <c r="G5" s="320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318"/>
      <c r="B6" s="318"/>
      <c r="C6" s="318"/>
      <c r="D6" s="24" t="s">
        <v>28</v>
      </c>
      <c r="E6" s="24" t="s">
        <v>29</v>
      </c>
      <c r="F6" s="24" t="s">
        <v>28</v>
      </c>
      <c r="G6" s="24" t="s">
        <v>29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313" t="s">
        <v>31</v>
      </c>
      <c r="B7" s="313"/>
      <c r="C7" s="313"/>
      <c r="D7" s="313"/>
      <c r="E7" s="313"/>
      <c r="F7" s="313"/>
      <c r="G7" s="3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314" t="s">
        <v>32</v>
      </c>
      <c r="B8" s="314"/>
      <c r="C8" s="314"/>
      <c r="D8" s="17">
        <v>100</v>
      </c>
      <c r="E8" s="342" t="s">
        <v>68</v>
      </c>
      <c r="F8" s="17">
        <v>100</v>
      </c>
      <c r="G8" s="315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314" t="s">
        <v>33</v>
      </c>
      <c r="B9" s="314"/>
      <c r="C9" s="314"/>
      <c r="D9" s="17">
        <v>125</v>
      </c>
      <c r="E9" s="343"/>
      <c r="F9" s="17">
        <v>125</v>
      </c>
      <c r="G9" s="315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313" t="s">
        <v>53</v>
      </c>
      <c r="B10" s="313"/>
      <c r="C10" s="313"/>
      <c r="D10" s="17">
        <v>1875</v>
      </c>
      <c r="E10" s="17">
        <v>3000</v>
      </c>
      <c r="F10" s="17">
        <v>1800</v>
      </c>
      <c r="G10" s="17">
        <v>3085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17" t="s">
        <v>49</v>
      </c>
      <c r="B11" s="317"/>
      <c r="C11" s="317"/>
      <c r="D11" s="317"/>
      <c r="E11" s="317"/>
      <c r="F11" s="317"/>
      <c r="G11" s="317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314" t="s">
        <v>32</v>
      </c>
      <c r="B12" s="314"/>
      <c r="C12" s="314"/>
      <c r="D12" s="20" t="s">
        <v>50</v>
      </c>
      <c r="E12" s="20" t="s">
        <v>51</v>
      </c>
      <c r="F12" s="20" t="s">
        <v>50</v>
      </c>
      <c r="G12" s="20" t="s">
        <v>51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314" t="s">
        <v>33</v>
      </c>
      <c r="B13" s="314"/>
      <c r="C13" s="314"/>
      <c r="D13" s="316" t="s">
        <v>51</v>
      </c>
      <c r="E13" s="316"/>
      <c r="F13" s="316" t="s">
        <v>51</v>
      </c>
      <c r="G13" s="316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313" t="s">
        <v>54</v>
      </c>
      <c r="B14" s="313"/>
      <c r="C14" s="313"/>
      <c r="D14" s="17">
        <v>1750</v>
      </c>
      <c r="E14" s="17">
        <v>3500</v>
      </c>
      <c r="F14" s="17">
        <v>1750</v>
      </c>
      <c r="G14" s="17">
        <v>3500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9" t="s">
        <v>52</v>
      </c>
      <c r="B15" s="19"/>
      <c r="C15" s="19"/>
      <c r="D15" s="268" t="s">
        <v>55</v>
      </c>
      <c r="E15" s="268"/>
      <c r="F15" s="268"/>
      <c r="G15" s="268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1" customHeight="1" x14ac:dyDescent="0.25">
      <c r="A16" s="22"/>
      <c r="B16" s="22"/>
      <c r="C16" s="22"/>
      <c r="D16" s="23"/>
      <c r="E16" s="23"/>
      <c r="F16" s="23"/>
      <c r="G16" s="23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321" t="s">
        <v>34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</row>
    <row r="18" spans="1:17" x14ac:dyDescent="0.25">
      <c r="A18" s="21" t="s">
        <v>66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21" t="s">
        <v>67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8" t="s">
        <v>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329" t="s">
        <v>69</v>
      </c>
      <c r="B32" s="329"/>
      <c r="C32" s="329"/>
      <c r="D32" s="329"/>
      <c r="E32" s="1"/>
      <c r="F32" s="329" t="s">
        <v>70</v>
      </c>
      <c r="G32" s="329"/>
      <c r="H32" s="329"/>
      <c r="I32" s="329"/>
      <c r="J32" s="329"/>
      <c r="K32" s="29"/>
      <c r="L32" s="329" t="s">
        <v>71</v>
      </c>
      <c r="M32" s="329"/>
      <c r="N32" s="329"/>
      <c r="O32" s="329"/>
      <c r="P32" s="329"/>
      <c r="Q32" s="29"/>
    </row>
    <row r="33" spans="1:17" x14ac:dyDescent="0.25">
      <c r="A33" s="340" t="s">
        <v>96</v>
      </c>
      <c r="B33" s="340"/>
      <c r="C33" s="340"/>
      <c r="D33" s="340"/>
      <c r="E33" s="1"/>
      <c r="F33" s="340" t="s">
        <v>96</v>
      </c>
      <c r="G33" s="340"/>
      <c r="H33" s="340"/>
      <c r="I33" s="340"/>
      <c r="J33" s="340"/>
      <c r="K33" s="29"/>
      <c r="L33" s="341" t="s">
        <v>2</v>
      </c>
      <c r="M33" s="341"/>
      <c r="N33" s="341"/>
      <c r="O33" s="341"/>
      <c r="P33" s="341"/>
      <c r="Q33" s="29"/>
    </row>
    <row r="34" spans="1:17" s="142" customFormat="1" ht="3" customHeight="1" x14ac:dyDescent="0.25">
      <c r="A34" s="148"/>
      <c r="B34" s="148"/>
      <c r="C34" s="148"/>
      <c r="D34" s="148"/>
      <c r="E34" s="1"/>
      <c r="F34" s="148"/>
      <c r="G34" s="148"/>
      <c r="H34" s="148"/>
      <c r="I34" s="148"/>
      <c r="J34" s="148"/>
      <c r="K34" s="29"/>
      <c r="L34" s="149"/>
      <c r="M34" s="149"/>
      <c r="N34" s="149"/>
      <c r="O34" s="149"/>
      <c r="P34" s="149"/>
      <c r="Q34" s="29"/>
    </row>
    <row r="35" spans="1:17" ht="15.75" x14ac:dyDescent="0.25">
      <c r="A35" s="1"/>
      <c r="B35" s="1"/>
      <c r="C35" s="1"/>
      <c r="D35" s="1"/>
      <c r="E35" s="1"/>
      <c r="F35" s="1"/>
      <c r="G35" s="1"/>
      <c r="H35" s="1"/>
      <c r="I35" s="344" t="s">
        <v>1</v>
      </c>
      <c r="J35" s="344"/>
      <c r="K35" s="344"/>
      <c r="L35" s="344"/>
      <c r="M35" s="344" t="s">
        <v>2</v>
      </c>
      <c r="N35" s="344"/>
      <c r="O35" s="344"/>
      <c r="P35" s="344"/>
      <c r="Q35" s="147"/>
    </row>
    <row r="36" spans="1:17" ht="78.75" customHeight="1" x14ac:dyDescent="0.25">
      <c r="A36" s="1"/>
      <c r="B36" s="332" t="s">
        <v>37</v>
      </c>
      <c r="C36" s="333"/>
      <c r="D36" s="326" t="s">
        <v>38</v>
      </c>
      <c r="E36" s="326"/>
      <c r="F36" s="326"/>
      <c r="G36" s="328" t="s">
        <v>48</v>
      </c>
      <c r="H36" s="328"/>
      <c r="I36" s="328" t="s">
        <v>47</v>
      </c>
      <c r="J36" s="328"/>
      <c r="K36" s="326" t="s">
        <v>39</v>
      </c>
      <c r="L36" s="326"/>
      <c r="M36" s="328" t="s">
        <v>47</v>
      </c>
      <c r="N36" s="328"/>
      <c r="O36" s="326" t="s">
        <v>39</v>
      </c>
      <c r="P36" s="326"/>
      <c r="Q36" s="28"/>
    </row>
    <row r="37" spans="1:17" ht="15" customHeight="1" x14ac:dyDescent="0.25">
      <c r="A37" s="1"/>
      <c r="B37" s="323" t="s">
        <v>40</v>
      </c>
      <c r="C37" s="323"/>
      <c r="D37" s="327" t="s">
        <v>41</v>
      </c>
      <c r="E37" s="327"/>
      <c r="F37" s="327"/>
      <c r="G37" s="327" t="s">
        <v>62</v>
      </c>
      <c r="H37" s="327"/>
      <c r="I37" s="327">
        <v>100</v>
      </c>
      <c r="J37" s="327"/>
      <c r="K37" s="327" t="s">
        <v>42</v>
      </c>
      <c r="L37" s="327"/>
      <c r="M37" s="327">
        <v>100</v>
      </c>
      <c r="N37" s="327"/>
      <c r="O37" s="327" t="s">
        <v>42</v>
      </c>
      <c r="P37" s="327"/>
      <c r="Q37" s="26"/>
    </row>
    <row r="38" spans="1:17" x14ac:dyDescent="0.25">
      <c r="A38" s="1"/>
      <c r="B38" s="323"/>
      <c r="C38" s="323"/>
      <c r="D38" s="327" t="s">
        <v>43</v>
      </c>
      <c r="E38" s="327"/>
      <c r="F38" s="327"/>
      <c r="G38" s="325" t="s">
        <v>51</v>
      </c>
      <c r="H38" s="325"/>
      <c r="I38" s="327">
        <v>125</v>
      </c>
      <c r="J38" s="327"/>
      <c r="K38" s="327"/>
      <c r="L38" s="327"/>
      <c r="M38" s="327">
        <v>125</v>
      </c>
      <c r="N38" s="327"/>
      <c r="O38" s="327"/>
      <c r="P38" s="327"/>
      <c r="Q38" s="26"/>
    </row>
    <row r="39" spans="1:17" ht="14.25" customHeight="1" x14ac:dyDescent="0.25">
      <c r="A39" s="1"/>
      <c r="B39" s="323" t="s">
        <v>44</v>
      </c>
      <c r="C39" s="323"/>
      <c r="D39" s="327" t="s">
        <v>41</v>
      </c>
      <c r="E39" s="327"/>
      <c r="F39" s="327"/>
      <c r="G39" s="327" t="s">
        <v>63</v>
      </c>
      <c r="H39" s="327"/>
      <c r="I39" s="327">
        <v>105</v>
      </c>
      <c r="J39" s="327"/>
      <c r="K39" s="327"/>
      <c r="L39" s="327"/>
      <c r="M39" s="327">
        <v>105</v>
      </c>
      <c r="N39" s="327"/>
      <c r="O39" s="327"/>
      <c r="P39" s="327"/>
      <c r="Q39" s="26"/>
    </row>
    <row r="40" spans="1:17" x14ac:dyDescent="0.25">
      <c r="A40" s="1"/>
      <c r="B40" s="323"/>
      <c r="C40" s="323"/>
      <c r="D40" s="327" t="s">
        <v>43</v>
      </c>
      <c r="E40" s="327"/>
      <c r="F40" s="327"/>
      <c r="G40" s="327" t="s">
        <v>64</v>
      </c>
      <c r="H40" s="327"/>
      <c r="I40" s="327">
        <v>130</v>
      </c>
      <c r="J40" s="327"/>
      <c r="K40" s="327"/>
      <c r="L40" s="327"/>
      <c r="M40" s="327">
        <v>130</v>
      </c>
      <c r="N40" s="327"/>
      <c r="O40" s="327"/>
      <c r="P40" s="327"/>
      <c r="Q40" s="26"/>
    </row>
    <row r="41" spans="1:17" ht="16.5" customHeight="1" x14ac:dyDescent="0.25">
      <c r="A41" s="1"/>
      <c r="B41" s="323" t="s">
        <v>40</v>
      </c>
      <c r="C41" s="323"/>
      <c r="D41" s="327" t="s">
        <v>41</v>
      </c>
      <c r="E41" s="327"/>
      <c r="F41" s="327"/>
      <c r="G41" s="325" t="s">
        <v>56</v>
      </c>
      <c r="H41" s="325"/>
      <c r="I41" s="334">
        <v>210</v>
      </c>
      <c r="J41" s="335"/>
      <c r="K41" s="327" t="s">
        <v>45</v>
      </c>
      <c r="L41" s="327"/>
      <c r="M41" s="327">
        <v>210</v>
      </c>
      <c r="N41" s="327"/>
      <c r="O41" s="327" t="s">
        <v>45</v>
      </c>
      <c r="P41" s="327"/>
      <c r="Q41" s="26"/>
    </row>
    <row r="42" spans="1:17" x14ac:dyDescent="0.25">
      <c r="A42" s="1"/>
      <c r="B42" s="323"/>
      <c r="C42" s="323"/>
      <c r="D42" s="327" t="s">
        <v>43</v>
      </c>
      <c r="E42" s="327"/>
      <c r="F42" s="327"/>
      <c r="G42" s="327" t="s">
        <v>57</v>
      </c>
      <c r="H42" s="327"/>
      <c r="I42" s="336"/>
      <c r="J42" s="337"/>
      <c r="K42" s="327"/>
      <c r="L42" s="327"/>
      <c r="M42" s="327"/>
      <c r="N42" s="327"/>
      <c r="O42" s="327"/>
      <c r="P42" s="327"/>
      <c r="Q42" s="26"/>
    </row>
    <row r="43" spans="1:17" x14ac:dyDescent="0.25">
      <c r="A43" s="1"/>
      <c r="B43" s="323" t="s">
        <v>58</v>
      </c>
      <c r="C43" s="323"/>
      <c r="D43" s="327" t="s">
        <v>41</v>
      </c>
      <c r="E43" s="327"/>
      <c r="F43" s="327"/>
      <c r="G43" s="325" t="s">
        <v>59</v>
      </c>
      <c r="H43" s="325"/>
      <c r="I43" s="336"/>
      <c r="J43" s="337"/>
      <c r="K43" s="327"/>
      <c r="L43" s="327"/>
      <c r="M43" s="327"/>
      <c r="N43" s="327"/>
      <c r="O43" s="327"/>
      <c r="P43" s="327"/>
      <c r="Q43" s="26"/>
    </row>
    <row r="44" spans="1:17" x14ac:dyDescent="0.25">
      <c r="A44" s="1"/>
      <c r="B44" s="323"/>
      <c r="C44" s="323"/>
      <c r="D44" s="327" t="s">
        <v>43</v>
      </c>
      <c r="E44" s="327"/>
      <c r="F44" s="327"/>
      <c r="G44" s="327" t="s">
        <v>60</v>
      </c>
      <c r="H44" s="327"/>
      <c r="I44" s="338"/>
      <c r="J44" s="339"/>
      <c r="K44" s="327"/>
      <c r="L44" s="327"/>
      <c r="M44" s="327"/>
      <c r="N44" s="327"/>
      <c r="O44" s="327"/>
      <c r="P44" s="327"/>
      <c r="Q44" s="26"/>
    </row>
    <row r="45" spans="1:17" x14ac:dyDescent="0.25">
      <c r="A45" s="1"/>
      <c r="B45" s="324" t="s">
        <v>61</v>
      </c>
      <c r="C45" s="324"/>
      <c r="D45" s="327" t="s">
        <v>41</v>
      </c>
      <c r="E45" s="327"/>
      <c r="F45" s="327"/>
      <c r="G45" s="325" t="s">
        <v>65</v>
      </c>
      <c r="H45" s="325"/>
      <c r="I45" s="330" t="s">
        <v>68</v>
      </c>
      <c r="J45" s="330"/>
      <c r="K45" s="330" t="s">
        <v>68</v>
      </c>
      <c r="L45" s="330"/>
      <c r="M45" s="327">
        <v>900</v>
      </c>
      <c r="N45" s="327"/>
      <c r="O45" s="327" t="s">
        <v>46</v>
      </c>
      <c r="P45" s="327"/>
      <c r="Q45" s="26"/>
    </row>
    <row r="46" spans="1:17" x14ac:dyDescent="0.25">
      <c r="A46" s="1"/>
      <c r="B46" s="324"/>
      <c r="C46" s="324"/>
      <c r="D46" s="327" t="s">
        <v>43</v>
      </c>
      <c r="E46" s="327"/>
      <c r="F46" s="327"/>
      <c r="G46" s="325"/>
      <c r="H46" s="325"/>
      <c r="I46" s="330"/>
      <c r="J46" s="330"/>
      <c r="K46" s="330"/>
      <c r="L46" s="330"/>
      <c r="M46" s="327"/>
      <c r="N46" s="327"/>
      <c r="O46" s="327"/>
      <c r="P46" s="327"/>
      <c r="Q46" s="27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5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8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329"/>
      <c r="B63" s="329"/>
      <c r="C63" s="329"/>
      <c r="D63" s="329"/>
      <c r="E63" s="1"/>
      <c r="F63" s="329"/>
      <c r="G63" s="329"/>
      <c r="H63" s="329"/>
      <c r="I63" s="329"/>
      <c r="J63" s="329"/>
      <c r="K63" s="29"/>
      <c r="L63" s="329"/>
      <c r="M63" s="329"/>
      <c r="N63" s="329"/>
      <c r="O63" s="329"/>
      <c r="P63" s="329"/>
      <c r="Q63" s="29"/>
    </row>
    <row r="64" spans="1:17" x14ac:dyDescent="0.25">
      <c r="A64" s="340"/>
      <c r="B64" s="340"/>
      <c r="C64" s="340"/>
      <c r="D64" s="340"/>
      <c r="E64" s="1"/>
      <c r="F64" s="340"/>
      <c r="G64" s="340"/>
      <c r="H64" s="340"/>
      <c r="I64" s="340"/>
      <c r="J64" s="340"/>
      <c r="K64" s="29"/>
      <c r="L64" s="341"/>
      <c r="M64" s="341"/>
      <c r="N64" s="341"/>
      <c r="O64" s="341"/>
      <c r="P64" s="34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</sheetData>
  <protectedRanges>
    <protectedRange sqref="O36:O41 K36:K41" name="Диапазон1"/>
    <protectedRange sqref="O45 I43 K36:K42 B36:B37 B39 C38 B43 C40 C44 M45 B41 C42 O36:O41 I36:I41 M36:M41 D36:D46" name="Диапазон1_3"/>
  </protectedRanges>
  <mergeCells count="83">
    <mergeCell ref="A64:D64"/>
    <mergeCell ref="F64:J64"/>
    <mergeCell ref="L64:P64"/>
    <mergeCell ref="E8:E9"/>
    <mergeCell ref="I35:L35"/>
    <mergeCell ref="M35:P35"/>
    <mergeCell ref="F33:J33"/>
    <mergeCell ref="A33:D33"/>
    <mergeCell ref="L33:P33"/>
    <mergeCell ref="A63:D63"/>
    <mergeCell ref="F63:J63"/>
    <mergeCell ref="L63:P63"/>
    <mergeCell ref="O45:P46"/>
    <mergeCell ref="M45:N46"/>
    <mergeCell ref="G45:H46"/>
    <mergeCell ref="I45:J46"/>
    <mergeCell ref="A1:D1"/>
    <mergeCell ref="B36:C36"/>
    <mergeCell ref="I41:J44"/>
    <mergeCell ref="F32:J32"/>
    <mergeCell ref="L32:P32"/>
    <mergeCell ref="M36:N36"/>
    <mergeCell ref="O41:P44"/>
    <mergeCell ref="O37:P40"/>
    <mergeCell ref="O36:P36"/>
    <mergeCell ref="M41:N44"/>
    <mergeCell ref="M39:N39"/>
    <mergeCell ref="G44:H44"/>
    <mergeCell ref="M38:N38"/>
    <mergeCell ref="M37:N37"/>
    <mergeCell ref="I39:J39"/>
    <mergeCell ref="D13:E13"/>
    <mergeCell ref="K45:L46"/>
    <mergeCell ref="K41:L44"/>
    <mergeCell ref="K37:L40"/>
    <mergeCell ref="I40:J40"/>
    <mergeCell ref="I37:J37"/>
    <mergeCell ref="I38:J38"/>
    <mergeCell ref="D15:G15"/>
    <mergeCell ref="A17:Q17"/>
    <mergeCell ref="B41:C42"/>
    <mergeCell ref="D41:F41"/>
    <mergeCell ref="D42:F42"/>
    <mergeCell ref="G42:H42"/>
    <mergeCell ref="B37:C38"/>
    <mergeCell ref="B39:C40"/>
    <mergeCell ref="G37:H37"/>
    <mergeCell ref="G38:H38"/>
    <mergeCell ref="G39:H39"/>
    <mergeCell ref="G40:H40"/>
    <mergeCell ref="K36:L36"/>
    <mergeCell ref="I36:J36"/>
    <mergeCell ref="M40:N40"/>
    <mergeCell ref="A32:D32"/>
    <mergeCell ref="B43:C44"/>
    <mergeCell ref="B45:C46"/>
    <mergeCell ref="G41:H41"/>
    <mergeCell ref="D36:F36"/>
    <mergeCell ref="D37:F37"/>
    <mergeCell ref="D38:F38"/>
    <mergeCell ref="D39:F39"/>
    <mergeCell ref="D40:F40"/>
    <mergeCell ref="D43:F43"/>
    <mergeCell ref="D44:F44"/>
    <mergeCell ref="D45:F45"/>
    <mergeCell ref="D46:F46"/>
    <mergeCell ref="G43:H43"/>
    <mergeCell ref="G36:H36"/>
    <mergeCell ref="A5:C6"/>
    <mergeCell ref="D5:E5"/>
    <mergeCell ref="F5:G5"/>
    <mergeCell ref="A2:Q2"/>
    <mergeCell ref="A3:Q3"/>
    <mergeCell ref="A14:C14"/>
    <mergeCell ref="A7:G7"/>
    <mergeCell ref="A9:C9"/>
    <mergeCell ref="A10:C10"/>
    <mergeCell ref="A8:C8"/>
    <mergeCell ref="G8:G9"/>
    <mergeCell ref="F13:G13"/>
    <mergeCell ref="A11:G11"/>
    <mergeCell ref="A12:C12"/>
    <mergeCell ref="A13:C13"/>
  </mergeCells>
  <hyperlinks>
    <hyperlink ref="A1:D1" location="Содержание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Q61"/>
  <sheetViews>
    <sheetView view="pageBreakPreview" zoomScaleNormal="100" zoomScaleSheetLayoutView="100" workbookViewId="0">
      <pane xSplit="17" ySplit="2" topLeftCell="R36" activePane="bottomRight" state="frozen"/>
      <selection activeCell="K41" sqref="L41"/>
      <selection pane="topRight" activeCell="K41" sqref="L41"/>
      <selection pane="bottomLeft" activeCell="K41" sqref="L41"/>
      <selection pane="bottomRight" activeCell="K41" sqref="L41"/>
    </sheetView>
  </sheetViews>
  <sheetFormatPr defaultRowHeight="15" x14ac:dyDescent="0.25"/>
  <cols>
    <col min="1" max="16" width="6.140625" customWidth="1"/>
    <col min="17" max="17" width="8.85546875" customWidth="1"/>
  </cols>
  <sheetData>
    <row r="1" spans="1:17" ht="21" x14ac:dyDescent="0.35">
      <c r="A1" s="301" t="s">
        <v>73</v>
      </c>
      <c r="B1" s="301"/>
      <c r="C1" s="301"/>
      <c r="D1" s="301"/>
      <c r="E1" s="25"/>
      <c r="F1" s="25" t="s">
        <v>0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352" t="s">
        <v>72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17" x14ac:dyDescent="0.25">
      <c r="A3" s="348" t="s">
        <v>469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7" x14ac:dyDescent="0.25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</row>
    <row r="5" spans="1:17" ht="4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x14ac:dyDescent="0.25">
      <c r="A6" s="329" t="s">
        <v>74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3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.5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.25" hidden="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351" t="s">
        <v>75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350" t="s">
        <v>1</v>
      </c>
      <c r="K16" s="350"/>
      <c r="L16" s="350"/>
      <c r="M16" s="350" t="s">
        <v>2</v>
      </c>
      <c r="N16" s="350"/>
      <c r="O16" s="350"/>
      <c r="P16" s="1"/>
      <c r="Q16" s="1"/>
    </row>
    <row r="17" spans="1:17" x14ac:dyDescent="0.25">
      <c r="A17" s="1"/>
      <c r="B17" s="1"/>
      <c r="C17" s="315" t="s">
        <v>76</v>
      </c>
      <c r="D17" s="315"/>
      <c r="E17" s="315"/>
      <c r="F17" s="315"/>
      <c r="G17" s="315"/>
      <c r="H17" s="315"/>
      <c r="I17" s="315"/>
      <c r="J17" s="315" t="s">
        <v>79</v>
      </c>
      <c r="K17" s="315"/>
      <c r="L17" s="315"/>
      <c r="M17" s="315"/>
      <c r="N17" s="315"/>
      <c r="O17" s="315"/>
      <c r="P17" s="1"/>
      <c r="Q17" s="1"/>
    </row>
    <row r="18" spans="1:17" x14ac:dyDescent="0.25">
      <c r="A18" s="1"/>
      <c r="B18" s="1"/>
      <c r="C18" s="315" t="s">
        <v>77</v>
      </c>
      <c r="D18" s="315"/>
      <c r="E18" s="315"/>
      <c r="F18" s="315"/>
      <c r="G18" s="315"/>
      <c r="H18" s="315"/>
      <c r="I18" s="315"/>
      <c r="J18" s="315" t="s">
        <v>80</v>
      </c>
      <c r="K18" s="315"/>
      <c r="L18" s="315"/>
      <c r="M18" s="315"/>
      <c r="N18" s="315"/>
      <c r="O18" s="315"/>
      <c r="P18" s="1"/>
      <c r="Q18" s="1"/>
    </row>
    <row r="19" spans="1:17" ht="30.75" customHeight="1" x14ac:dyDescent="0.25">
      <c r="A19" s="1"/>
      <c r="B19" s="1"/>
      <c r="C19" s="315" t="s">
        <v>81</v>
      </c>
      <c r="D19" s="315"/>
      <c r="E19" s="315"/>
      <c r="F19" s="315"/>
      <c r="G19" s="315"/>
      <c r="H19" s="315"/>
      <c r="I19" s="315"/>
      <c r="J19" s="349" t="s">
        <v>82</v>
      </c>
      <c r="K19" s="349"/>
      <c r="L19" s="349"/>
      <c r="M19" s="349"/>
      <c r="N19" s="349"/>
      <c r="O19" s="349"/>
      <c r="P19" s="1"/>
      <c r="Q19" s="1"/>
    </row>
    <row r="20" spans="1:17" ht="48.75" customHeight="1" x14ac:dyDescent="0.25">
      <c r="A20" s="1"/>
      <c r="B20" s="1"/>
      <c r="C20" s="315" t="s">
        <v>78</v>
      </c>
      <c r="D20" s="315"/>
      <c r="E20" s="315"/>
      <c r="F20" s="315"/>
      <c r="G20" s="315"/>
      <c r="H20" s="315"/>
      <c r="I20" s="315"/>
      <c r="J20" s="349" t="s">
        <v>470</v>
      </c>
      <c r="K20" s="349"/>
      <c r="L20" s="349"/>
      <c r="M20" s="349" t="s">
        <v>84</v>
      </c>
      <c r="N20" s="349"/>
      <c r="O20" s="349"/>
      <c r="P20" s="1"/>
      <c r="Q20" s="1"/>
    </row>
    <row r="21" spans="1:17" ht="6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321" t="s">
        <v>83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</row>
    <row r="23" spans="1:17" ht="15.75" x14ac:dyDescent="0.25">
      <c r="A23" s="354" t="s">
        <v>1</v>
      </c>
      <c r="B23" s="354"/>
      <c r="C23" s="354"/>
      <c r="D23" s="354"/>
      <c r="E23" s="354"/>
      <c r="F23" s="354"/>
      <c r="G23" s="354"/>
      <c r="H23" s="354"/>
      <c r="I23" s="354"/>
      <c r="J23" s="354" t="s">
        <v>2</v>
      </c>
      <c r="K23" s="354"/>
      <c r="L23" s="354"/>
      <c r="M23" s="354"/>
      <c r="N23" s="354"/>
      <c r="O23" s="354"/>
      <c r="P23" s="354"/>
      <c r="Q23" s="354"/>
    </row>
    <row r="24" spans="1:17" x14ac:dyDescent="0.25">
      <c r="A24" s="355" t="s">
        <v>85</v>
      </c>
      <c r="B24" s="355"/>
      <c r="C24" s="355"/>
      <c r="D24" s="355"/>
      <c r="E24" s="355"/>
      <c r="F24" s="355"/>
      <c r="G24" s="355"/>
      <c r="H24" s="355"/>
      <c r="I24" s="355"/>
      <c r="J24" s="355" t="s">
        <v>86</v>
      </c>
      <c r="K24" s="355"/>
      <c r="L24" s="355"/>
      <c r="M24" s="355"/>
      <c r="N24" s="355"/>
      <c r="O24" s="355"/>
      <c r="P24" s="355"/>
      <c r="Q24" s="355"/>
    </row>
    <row r="25" spans="1:17" x14ac:dyDescent="0.25">
      <c r="A25" s="316" t="s">
        <v>87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</row>
    <row r="26" spans="1:17" x14ac:dyDescent="0.25">
      <c r="A26" s="316" t="s">
        <v>88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</row>
    <row r="27" spans="1:17" x14ac:dyDescent="0.25">
      <c r="A27" s="355" t="s">
        <v>89</v>
      </c>
      <c r="B27" s="355"/>
      <c r="C27" s="355"/>
      <c r="D27" s="355"/>
      <c r="E27" s="355"/>
      <c r="F27" s="355"/>
      <c r="G27" s="355"/>
      <c r="H27" s="355"/>
      <c r="I27" s="355"/>
      <c r="J27" s="355" t="s">
        <v>90</v>
      </c>
      <c r="K27" s="355"/>
      <c r="L27" s="355"/>
      <c r="M27" s="355"/>
      <c r="N27" s="355"/>
      <c r="O27" s="355"/>
      <c r="P27" s="355"/>
      <c r="Q27" s="355"/>
    </row>
    <row r="28" spans="1:17" x14ac:dyDescent="0.25">
      <c r="A28" s="316" t="s">
        <v>91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</row>
    <row r="29" spans="1:17" x14ac:dyDescent="0.25">
      <c r="A29" s="316" t="s">
        <v>92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</row>
    <row r="30" spans="1:17" x14ac:dyDescent="0.25">
      <c r="A30" s="316" t="s">
        <v>88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</row>
    <row r="31" spans="1:17" ht="4.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321" t="s">
        <v>93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</row>
    <row r="33" spans="1:17" ht="15" customHeight="1" x14ac:dyDescent="0.25">
      <c r="A33" s="345" t="s">
        <v>96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7"/>
    </row>
    <row r="34" spans="1:17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 x14ac:dyDescent="0.25">
      <c r="A38" s="33" t="s">
        <v>94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321" t="s">
        <v>95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</row>
    <row r="40" spans="1:17" ht="15.75" x14ac:dyDescent="0.25">
      <c r="A40" s="345" t="s">
        <v>96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7"/>
    </row>
    <row r="41" spans="1:17" x14ac:dyDescent="0.25">
      <c r="A41" s="353" t="s">
        <v>97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6" t="s">
        <v>101</v>
      </c>
      <c r="L41" s="35"/>
      <c r="M41" s="35"/>
      <c r="N41" s="35"/>
      <c r="O41" s="35"/>
      <c r="P41" s="35"/>
      <c r="Q41" s="35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329" t="s">
        <v>98</v>
      </c>
      <c r="B50" s="329"/>
      <c r="C50" s="329"/>
      <c r="D50" s="357" t="s">
        <v>99</v>
      </c>
      <c r="E50" s="357"/>
      <c r="F50" s="357"/>
      <c r="G50" s="29"/>
      <c r="H50" s="329" t="s">
        <v>100</v>
      </c>
      <c r="I50" s="329"/>
      <c r="J50" s="329"/>
      <c r="K50" s="29"/>
      <c r="L50" s="329" t="s">
        <v>99</v>
      </c>
      <c r="M50" s="329"/>
      <c r="N50" s="29"/>
      <c r="O50" s="329" t="s">
        <v>100</v>
      </c>
      <c r="P50" s="329"/>
      <c r="Q50" s="329"/>
    </row>
    <row r="51" spans="1:17" ht="27" customHeight="1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  <c r="N51" s="39"/>
      <c r="O51" s="39"/>
      <c r="P51" s="39"/>
      <c r="Q51" s="39"/>
    </row>
    <row r="52" spans="1:17" ht="45.75" customHeight="1" x14ac:dyDescent="0.25">
      <c r="A52" s="37"/>
      <c r="B52" s="37"/>
      <c r="C52" s="37"/>
      <c r="D52" s="37"/>
      <c r="E52" s="37"/>
      <c r="F52" s="37"/>
      <c r="G52" s="37"/>
      <c r="H52" s="37"/>
      <c r="I52" s="356" t="s">
        <v>471</v>
      </c>
      <c r="J52" s="356"/>
      <c r="K52" s="356"/>
      <c r="L52" s="356"/>
      <c r="M52" s="356"/>
      <c r="N52" s="356"/>
      <c r="O52" s="356"/>
      <c r="P52" s="356"/>
      <c r="Q52" s="37"/>
    </row>
    <row r="53" spans="1:17" x14ac:dyDescent="0.25">
      <c r="A53" s="13"/>
      <c r="B53" s="13"/>
      <c r="C53" s="13"/>
      <c r="D53" s="13"/>
      <c r="E53" s="13"/>
      <c r="F53" s="13"/>
      <c r="G53" s="13"/>
      <c r="H53" s="13"/>
      <c r="I53" s="356"/>
      <c r="J53" s="356"/>
      <c r="K53" s="356"/>
      <c r="L53" s="356"/>
      <c r="M53" s="356"/>
      <c r="N53" s="356"/>
      <c r="O53" s="356"/>
      <c r="P53" s="356"/>
      <c r="Q53" s="13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idden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mergeCells count="39">
    <mergeCell ref="A39:Q39"/>
    <mergeCell ref="I52:P53"/>
    <mergeCell ref="A50:C50"/>
    <mergeCell ref="D50:F50"/>
    <mergeCell ref="H50:J50"/>
    <mergeCell ref="O50:Q50"/>
    <mergeCell ref="L50:M50"/>
    <mergeCell ref="A2:Q2"/>
    <mergeCell ref="A40:Q40"/>
    <mergeCell ref="A41:J41"/>
    <mergeCell ref="J17:O17"/>
    <mergeCell ref="J23:Q23"/>
    <mergeCell ref="A23:I23"/>
    <mergeCell ref="J27:Q27"/>
    <mergeCell ref="A27:I27"/>
    <mergeCell ref="A26:Q26"/>
    <mergeCell ref="A25:Q25"/>
    <mergeCell ref="J24:Q24"/>
    <mergeCell ref="A24:I24"/>
    <mergeCell ref="A30:Q30"/>
    <mergeCell ref="A29:Q29"/>
    <mergeCell ref="A28:Q28"/>
    <mergeCell ref="A32:Q32"/>
    <mergeCell ref="A33:Q33"/>
    <mergeCell ref="A1:D1"/>
    <mergeCell ref="A3:Q4"/>
    <mergeCell ref="A6:Q6"/>
    <mergeCell ref="A22:Q22"/>
    <mergeCell ref="M20:O20"/>
    <mergeCell ref="J20:L20"/>
    <mergeCell ref="J19:O19"/>
    <mergeCell ref="J18:O18"/>
    <mergeCell ref="M16:O16"/>
    <mergeCell ref="J16:L16"/>
    <mergeCell ref="A15:Q15"/>
    <mergeCell ref="C20:I20"/>
    <mergeCell ref="C19:I19"/>
    <mergeCell ref="C18:I18"/>
    <mergeCell ref="C17:I17"/>
  </mergeCells>
  <hyperlinks>
    <hyperlink ref="A1:D1" location="Содержание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81" fitToHeight="2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rgb="FFFF0000"/>
  </sheetPr>
  <dimension ref="A1:BU141"/>
  <sheetViews>
    <sheetView view="pageBreakPreview" zoomScaleNormal="100" zoomScaleSheetLayoutView="100" workbookViewId="0">
      <pane ySplit="10" topLeftCell="A104" activePane="bottomLeft" state="frozen"/>
      <selection activeCell="K41" sqref="L41"/>
      <selection pane="bottomLeft" activeCell="AG14" sqref="AG14"/>
    </sheetView>
  </sheetViews>
  <sheetFormatPr defaultRowHeight="15" outlineLevelRow="1" x14ac:dyDescent="0.25"/>
  <cols>
    <col min="1" max="1" width="5.140625" style="158" customWidth="1"/>
    <col min="2" max="6" width="5.7109375" style="158" customWidth="1"/>
    <col min="7" max="7" width="6.5703125" style="158" customWidth="1"/>
    <col min="8" max="8" width="5.7109375" style="158" customWidth="1"/>
    <col min="9" max="36" width="6.5703125" style="158" customWidth="1"/>
    <col min="37" max="16384" width="9.140625" style="158"/>
  </cols>
  <sheetData>
    <row r="1" spans="1:36" ht="21" x14ac:dyDescent="0.35">
      <c r="A1" s="363" t="s">
        <v>73</v>
      </c>
      <c r="B1" s="363"/>
      <c r="C1" s="363"/>
      <c r="D1" s="363"/>
      <c r="E1" s="363"/>
      <c r="F1" s="1"/>
      <c r="G1" s="25"/>
      <c r="H1" s="25"/>
      <c r="I1" s="25"/>
      <c r="J1" s="25"/>
      <c r="K1" s="25"/>
      <c r="L1" s="25"/>
      <c r="M1" s="25" t="s">
        <v>501</v>
      </c>
      <c r="N1" s="25"/>
      <c r="O1" s="25"/>
      <c r="P1" s="25"/>
      <c r="Q1" s="2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</row>
    <row r="2" spans="1:36" ht="18" customHeight="1" x14ac:dyDescent="0.25">
      <c r="A2" s="352" t="s">
        <v>102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</row>
    <row r="3" spans="1:36" ht="3.75" customHeight="1" thickBot="1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</row>
    <row r="4" spans="1:36" ht="15.75" thickBot="1" x14ac:dyDescent="0.3">
      <c r="A4" s="220" t="s">
        <v>542</v>
      </c>
      <c r="B4" s="1"/>
      <c r="C4" s="1"/>
      <c r="D4" s="1"/>
      <c r="E4" s="1"/>
      <c r="F4" s="1"/>
      <c r="G4" s="1"/>
      <c r="H4" s="151">
        <f>Содержание!H9</f>
        <v>0.12</v>
      </c>
      <c r="I4" s="221">
        <f>(1+$H$4)*(1-$H$5)*(1-$H$7)</f>
        <v>0.8422400000000001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4"/>
      <c r="W4" s="64"/>
      <c r="X4" s="64"/>
      <c r="Y4" s="64"/>
      <c r="Z4" s="64"/>
      <c r="AA4" s="368" t="s">
        <v>544</v>
      </c>
      <c r="AB4" s="368"/>
      <c r="AC4" s="368"/>
      <c r="AD4" s="368"/>
      <c r="AE4" s="368"/>
      <c r="AF4" s="368"/>
      <c r="AG4" s="368"/>
      <c r="AH4" s="368"/>
      <c r="AI4" s="368"/>
      <c r="AJ4" s="64"/>
    </row>
    <row r="5" spans="1:36" ht="15" customHeight="1" thickBot="1" x14ac:dyDescent="0.3">
      <c r="A5" s="220" t="s">
        <v>539</v>
      </c>
      <c r="B5" s="1"/>
      <c r="C5" s="1"/>
      <c r="D5" s="1"/>
      <c r="E5" s="1"/>
      <c r="F5" s="1"/>
      <c r="G5" s="1"/>
      <c r="H5" s="151">
        <f>Содержание!H10</f>
        <v>0.2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4"/>
      <c r="W5" s="64"/>
      <c r="X5" s="64"/>
      <c r="Y5" s="64"/>
      <c r="Z5" s="64"/>
      <c r="AA5" s="368"/>
      <c r="AB5" s="368"/>
      <c r="AC5" s="368"/>
      <c r="AD5" s="368"/>
      <c r="AE5" s="368"/>
      <c r="AF5" s="368"/>
      <c r="AG5" s="368"/>
      <c r="AH5" s="368"/>
      <c r="AI5" s="368"/>
      <c r="AJ5" s="64"/>
    </row>
    <row r="6" spans="1:36" ht="15.75" thickBot="1" x14ac:dyDescent="0.3">
      <c r="A6" s="220"/>
      <c r="B6" s="1"/>
      <c r="C6" s="1"/>
      <c r="D6" s="1"/>
      <c r="E6" s="1"/>
      <c r="F6" s="1"/>
      <c r="G6" s="1"/>
      <c r="H6" s="221" t="b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368"/>
      <c r="AB6" s="368"/>
      <c r="AC6" s="368"/>
      <c r="AD6" s="368"/>
      <c r="AE6" s="368"/>
      <c r="AF6" s="368"/>
      <c r="AG6" s="368"/>
      <c r="AH6" s="368"/>
      <c r="AI6" s="368"/>
      <c r="AJ6" s="64"/>
    </row>
    <row r="7" spans="1:36" ht="15.75" thickBot="1" x14ac:dyDescent="0.3">
      <c r="A7" s="220" t="s">
        <v>547</v>
      </c>
      <c r="B7" s="156"/>
      <c r="C7" s="156"/>
      <c r="D7" s="156"/>
      <c r="E7" s="156"/>
      <c r="F7" s="156"/>
      <c r="G7" s="156"/>
      <c r="H7" s="151">
        <v>0.06</v>
      </c>
      <c r="I7" s="156"/>
      <c r="J7" s="156"/>
      <c r="K7" s="156"/>
      <c r="L7" s="156"/>
      <c r="M7" s="156"/>
      <c r="N7" s="156"/>
      <c r="O7" s="156"/>
      <c r="P7" s="156"/>
      <c r="Q7" s="156"/>
      <c r="R7" s="41"/>
      <c r="S7" s="41"/>
      <c r="T7" s="41"/>
      <c r="U7" s="1"/>
      <c r="V7" s="64"/>
      <c r="W7" s="64"/>
      <c r="X7" s="64"/>
      <c r="Y7" s="64"/>
      <c r="Z7" s="64"/>
      <c r="AA7" s="368"/>
      <c r="AB7" s="368"/>
      <c r="AC7" s="368"/>
      <c r="AD7" s="368"/>
      <c r="AE7" s="368"/>
      <c r="AF7" s="368"/>
      <c r="AG7" s="368"/>
      <c r="AH7" s="368"/>
      <c r="AI7" s="368"/>
      <c r="AJ7" s="64"/>
    </row>
    <row r="8" spans="1:36" x14ac:dyDescent="0.25">
      <c r="A8" s="220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41"/>
      <c r="T8" s="41"/>
      <c r="U8" s="41"/>
      <c r="V8" s="185"/>
      <c r="W8" s="41"/>
      <c r="X8" s="185"/>
      <c r="Y8" s="41"/>
      <c r="Z8" s="41"/>
      <c r="AA8" s="368"/>
      <c r="AB8" s="368"/>
      <c r="AC8" s="368"/>
      <c r="AD8" s="368"/>
      <c r="AE8" s="368"/>
      <c r="AF8" s="368"/>
      <c r="AG8" s="368"/>
      <c r="AH8" s="368"/>
      <c r="AI8" s="368"/>
      <c r="AJ8" s="185"/>
    </row>
    <row r="9" spans="1:36" ht="17.25" customHeight="1" x14ac:dyDescent="0.2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51" t="s">
        <v>3</v>
      </c>
      <c r="L9" s="185"/>
      <c r="M9" s="185"/>
      <c r="N9" s="51" t="s">
        <v>4</v>
      </c>
      <c r="P9" s="41"/>
      <c r="Q9" s="51" t="s">
        <v>5</v>
      </c>
      <c r="T9" s="51" t="s">
        <v>123</v>
      </c>
      <c r="U9" s="185"/>
      <c r="V9" s="185"/>
      <c r="W9" s="185"/>
      <c r="X9" s="51" t="s">
        <v>543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</row>
    <row r="10" spans="1:36" ht="13.5" customHeight="1" x14ac:dyDescent="0.25">
      <c r="A10" s="364" t="s">
        <v>340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</row>
    <row r="11" spans="1:36" ht="15.75" x14ac:dyDescent="0.25">
      <c r="A11" s="352" t="s">
        <v>140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</row>
    <row r="12" spans="1:36" ht="14.25" customHeight="1" x14ac:dyDescent="0.25">
      <c r="A12" s="1" t="s">
        <v>121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65" t="s">
        <v>570</v>
      </c>
      <c r="AF12" s="1"/>
      <c r="AG12" s="1"/>
      <c r="AH12" s="1"/>
      <c r="AI12" s="1"/>
      <c r="AJ12" s="1"/>
    </row>
    <row r="13" spans="1:36" ht="14.25" customHeight="1" thickBot="1" x14ac:dyDescent="0.3">
      <c r="A13" s="1" t="s">
        <v>122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43" t="s">
        <v>120</v>
      </c>
      <c r="B14" s="45">
        <v>1750</v>
      </c>
      <c r="C14" s="45">
        <v>1875</v>
      </c>
      <c r="D14" s="45">
        <v>2000</v>
      </c>
      <c r="E14" s="45">
        <v>2125</v>
      </c>
      <c r="F14" s="45">
        <v>2250</v>
      </c>
      <c r="G14" s="45">
        <v>2375</v>
      </c>
      <c r="H14" s="45">
        <v>2500</v>
      </c>
      <c r="I14" s="45">
        <v>2625</v>
      </c>
      <c r="J14" s="45">
        <v>2750</v>
      </c>
      <c r="K14" s="45">
        <v>2875</v>
      </c>
      <c r="L14" s="45">
        <v>3000</v>
      </c>
      <c r="M14" s="45">
        <v>3125</v>
      </c>
      <c r="N14" s="45">
        <v>3250</v>
      </c>
      <c r="O14" s="45">
        <v>3375</v>
      </c>
      <c r="P14" s="45">
        <v>3500</v>
      </c>
      <c r="Q14" s="45">
        <v>3625</v>
      </c>
      <c r="R14" s="45">
        <v>3750</v>
      </c>
      <c r="S14" s="45">
        <v>3875</v>
      </c>
      <c r="T14" s="45">
        <v>4000</v>
      </c>
      <c r="U14" s="45">
        <v>4125</v>
      </c>
      <c r="V14" s="45">
        <v>4250</v>
      </c>
      <c r="W14" s="45">
        <v>4375</v>
      </c>
      <c r="X14" s="45">
        <v>4500</v>
      </c>
      <c r="Y14" s="45">
        <v>4625</v>
      </c>
      <c r="Z14" s="45">
        <v>4750</v>
      </c>
      <c r="AA14" s="45">
        <v>4875</v>
      </c>
      <c r="AB14" s="45">
        <v>5000</v>
      </c>
      <c r="AC14" s="45">
        <v>5125</v>
      </c>
      <c r="AD14" s="45">
        <v>5250</v>
      </c>
      <c r="AE14" s="45">
        <v>5375</v>
      </c>
      <c r="AF14" s="45">
        <v>5500</v>
      </c>
      <c r="AG14" s="45">
        <v>5625</v>
      </c>
      <c r="AH14" s="45">
        <v>5750</v>
      </c>
      <c r="AI14" s="45">
        <v>5875</v>
      </c>
      <c r="AJ14" s="45">
        <v>6000</v>
      </c>
    </row>
    <row r="15" spans="1:36" x14ac:dyDescent="0.25">
      <c r="A15" s="44">
        <v>1710</v>
      </c>
      <c r="B15" s="218">
        <f>ROUND(B115*Содержание!$H$8*$I$4,0)</f>
        <v>32526</v>
      </c>
      <c r="C15" s="218">
        <f>ROUND(C115*Содержание!$H$8*$I$4,0)</f>
        <v>33509</v>
      </c>
      <c r="D15" s="218">
        <f>ROUND(D115*Содержание!$H$8*$I$4,0)</f>
        <v>34420</v>
      </c>
      <c r="E15" s="218">
        <f>ROUND(E115*Содержание!$H$8*$I$4,0)</f>
        <v>35541</v>
      </c>
      <c r="F15" s="218">
        <f>ROUND(F115*Содержание!$H$8*$I$4,0)</f>
        <v>36803</v>
      </c>
      <c r="G15" s="218">
        <f>ROUND(G115*Содержание!$H$8*$I$4,0)</f>
        <v>39678</v>
      </c>
      <c r="H15" s="218">
        <f>ROUND(H115*Содержание!$H$8*$I$4,0)</f>
        <v>40659</v>
      </c>
      <c r="I15" s="218">
        <f>ROUND(I115*Содержание!$H$8*$I$4,0)</f>
        <v>41640</v>
      </c>
      <c r="J15" s="218">
        <f>ROUND(J115*Содержание!$H$8*$I$4,0)</f>
        <v>42762</v>
      </c>
      <c r="K15" s="218">
        <f>ROUND(K115*Содержание!$H$8*$I$4,0)</f>
        <v>43743</v>
      </c>
      <c r="L15" s="218">
        <f>ROUND(L115*Содержание!$H$8*$I$4,0)</f>
        <v>47038</v>
      </c>
      <c r="M15" s="218">
        <f>ROUND(M115*Содержание!$H$8*$I$4,0)</f>
        <v>47598</v>
      </c>
      <c r="N15" s="218">
        <f>ROUND(N115*Содержание!$H$8*$I$4,0)</f>
        <v>48580</v>
      </c>
      <c r="O15" s="218">
        <f>ROUND(O115*Содержание!$H$8*$I$4,0)</f>
        <v>50544</v>
      </c>
      <c r="P15" s="218">
        <f>ROUND(P115*Содержание!$H$8*$I$4,0)</f>
        <v>54819</v>
      </c>
      <c r="Q15" s="218">
        <f>ROUND(Q115*Содержание!$H$8*$I$4,0)</f>
        <v>56572</v>
      </c>
      <c r="R15" s="218">
        <f>ROUND(R115*Содержание!$H$8*$I$4,0)</f>
        <v>58184</v>
      </c>
      <c r="S15" s="218">
        <f>ROUND(S115*Содержание!$H$8*$I$4,0)</f>
        <v>60007</v>
      </c>
      <c r="T15" s="218">
        <f>ROUND(T115*Содержание!$H$8*$I$4,0)</f>
        <v>61760</v>
      </c>
      <c r="U15" s="218">
        <f>ROUND(U115*Содержание!$H$8*$I$4,0)</f>
        <v>63582</v>
      </c>
      <c r="V15" s="218">
        <f>ROUND(V115*Содержание!$H$8*$I$4,0)</f>
        <v>64914</v>
      </c>
      <c r="W15" s="218">
        <f>ROUND(W115*Содержание!$H$8*$I$4,0)</f>
        <v>66176</v>
      </c>
      <c r="X15" s="218">
        <f>ROUND(X115*Содержание!$H$8*$I$4,0)</f>
        <v>67508</v>
      </c>
      <c r="Y15" s="218">
        <f>ROUND(Y115*Содержание!$H$8*$I$4,0)</f>
        <v>68840</v>
      </c>
      <c r="Z15" s="218">
        <f>ROUND(Z115*Содержание!$H$8*$I$4,0)</f>
        <v>70172</v>
      </c>
      <c r="AA15" s="218">
        <f>ROUND(AA115*Содержание!$H$8*$I$4,0)</f>
        <v>71643</v>
      </c>
      <c r="AB15" s="218">
        <f>ROUND(AB115*Содержание!$H$8*$I$4,0)</f>
        <v>73046</v>
      </c>
      <c r="AC15" s="218">
        <f>ROUND(AC115*Содержание!$H$8*$I$4,0)</f>
        <v>78233</v>
      </c>
      <c r="AD15" s="218">
        <f>ROUND(AD115*Содержание!$H$8*$I$4,0)</f>
        <v>80617</v>
      </c>
      <c r="AE15" s="218">
        <f>ROUND(AE115*Содержание!$H$8*$I$4,0)</f>
        <v>82999</v>
      </c>
      <c r="AF15" s="218">
        <f>ROUND(AF115*Содержание!$H$8*$I$4,0)</f>
        <v>85524</v>
      </c>
      <c r="AG15" s="218">
        <f>ROUND(AG115*Содержание!$H$8*$I$4,0)</f>
        <v>88117</v>
      </c>
      <c r="AH15" s="218">
        <f>ROUND(AH115*Содержание!$H$8*$I$4,0)</f>
        <v>90711</v>
      </c>
      <c r="AI15" s="218">
        <f>ROUND(AI115*Содержание!$H$8*$I$4,0)</f>
        <v>93445</v>
      </c>
      <c r="AJ15" s="218">
        <f>ROUND(AJ115*Содержание!$H$8*$I$4,0)</f>
        <v>96319</v>
      </c>
    </row>
    <row r="16" spans="1:36" x14ac:dyDescent="0.25">
      <c r="A16" s="44">
        <v>1835</v>
      </c>
      <c r="B16" s="218">
        <f>ROUND(B116*Содержание!$H$8*$I$4,0)</f>
        <v>33158</v>
      </c>
      <c r="C16" s="218">
        <f>ROUND(C116*Содержание!$H$8*$I$4,0)</f>
        <v>34209</v>
      </c>
      <c r="D16" s="218">
        <f>ROUND(D116*Содержание!$H$8*$I$4,0)</f>
        <v>35190</v>
      </c>
      <c r="E16" s="218">
        <f>ROUND(E116*Содержание!$H$8*$I$4,0)</f>
        <v>36242</v>
      </c>
      <c r="F16" s="218">
        <f>ROUND(F116*Содержание!$H$8*$I$4,0)</f>
        <v>37575</v>
      </c>
      <c r="G16" s="218">
        <f>ROUND(G116*Содержание!$H$8*$I$4,0)</f>
        <v>40518</v>
      </c>
      <c r="H16" s="218">
        <f>ROUND(H116*Содержание!$H$8*$I$4,0)</f>
        <v>41500</v>
      </c>
      <c r="I16" s="218">
        <f>ROUND(I116*Содержание!$H$8*$I$4,0)</f>
        <v>42482</v>
      </c>
      <c r="J16" s="218">
        <f>ROUND(J116*Содержание!$H$8*$I$4,0)</f>
        <v>43533</v>
      </c>
      <c r="K16" s="218">
        <f>ROUND(K116*Содержание!$H$8*$I$4,0)</f>
        <v>44655</v>
      </c>
      <c r="L16" s="218">
        <f>ROUND(L116*Содержание!$H$8*$I$4,0)</f>
        <v>47949</v>
      </c>
      <c r="M16" s="218">
        <f>ROUND(M116*Содержание!$H$8*$I$4,0)</f>
        <v>48580</v>
      </c>
      <c r="N16" s="218">
        <f>ROUND(N116*Содержание!$H$8*$I$4,0)</f>
        <v>49562</v>
      </c>
      <c r="O16" s="218">
        <f>ROUND(O116*Содержание!$H$8*$I$4,0)</f>
        <v>51525</v>
      </c>
      <c r="P16" s="218">
        <f>ROUND(P116*Содержание!$H$8*$I$4,0)</f>
        <v>55941</v>
      </c>
      <c r="Q16" s="218">
        <f>ROUND(Q116*Содержание!$H$8*$I$4,0)</f>
        <v>57693</v>
      </c>
      <c r="R16" s="218">
        <f>ROUND(R116*Содержание!$H$8*$I$4,0)</f>
        <v>59375</v>
      </c>
      <c r="S16" s="218">
        <f>ROUND(S116*Содержание!$H$8*$I$4,0)</f>
        <v>61199</v>
      </c>
      <c r="T16" s="218">
        <f>ROUND(T116*Содержание!$H$8*$I$4,0)</f>
        <v>63021</v>
      </c>
      <c r="U16" s="218">
        <f>ROUND(U116*Содержание!$H$8*$I$4,0)</f>
        <v>64844</v>
      </c>
      <c r="V16" s="218">
        <f>ROUND(V116*Содержание!$H$8*$I$4,0)</f>
        <v>66246</v>
      </c>
      <c r="W16" s="218">
        <f>ROUND(W116*Содержание!$H$8*$I$4,0)</f>
        <v>67508</v>
      </c>
      <c r="X16" s="218">
        <f>ROUND(X116*Содержание!$H$8*$I$4,0)</f>
        <v>68910</v>
      </c>
      <c r="Y16" s="218">
        <f>ROUND(Y116*Содержание!$H$8*$I$4,0)</f>
        <v>70241</v>
      </c>
      <c r="Z16" s="218">
        <f>ROUND(Z116*Содержание!$H$8*$I$4,0)</f>
        <v>71643</v>
      </c>
      <c r="AA16" s="218">
        <f>ROUND(AA116*Содержание!$H$8*$I$4,0)</f>
        <v>73046</v>
      </c>
      <c r="AB16" s="218">
        <f>ROUND(AB116*Содержание!$H$8*$I$4,0)</f>
        <v>74587</v>
      </c>
      <c r="AC16" s="218">
        <f>ROUND(AC116*Содержание!$H$8*$I$4,0)</f>
        <v>79845</v>
      </c>
      <c r="AD16" s="218">
        <f>ROUND(AD116*Содержание!$H$8*$I$4,0)</f>
        <v>82299</v>
      </c>
      <c r="AE16" s="218">
        <f>ROUND(AE116*Содержание!$H$8*$I$4,0)</f>
        <v>84682</v>
      </c>
      <c r="AF16" s="218">
        <f>ROUND(AF116*Содержание!$H$8*$I$4,0)</f>
        <v>87276</v>
      </c>
      <c r="AG16" s="218">
        <f>ROUND(AG116*Содержание!$H$8*$I$4,0)</f>
        <v>89940</v>
      </c>
      <c r="AH16" s="218">
        <f>ROUND(AH116*Содержание!$H$8*$I$4,0)</f>
        <v>92604</v>
      </c>
      <c r="AI16" s="218">
        <f>ROUND(AI116*Содержание!$H$8*$I$4,0)</f>
        <v>95338</v>
      </c>
      <c r="AJ16" s="218">
        <f>ROUND(AJ116*Содержание!$H$8*$I$4,0)</f>
        <v>98212</v>
      </c>
    </row>
    <row r="17" spans="1:36" x14ac:dyDescent="0.25">
      <c r="A17" s="44">
        <v>1960</v>
      </c>
      <c r="B17" s="218">
        <f>ROUND(B117*Содержание!$H$8*$I$4,0)</f>
        <v>34139</v>
      </c>
      <c r="C17" s="218">
        <f>ROUND(C117*Содержание!$H$8*$I$4,0)</f>
        <v>35121</v>
      </c>
      <c r="D17" s="219">
        <f>ROUND(IF($H$6=TRUE,D117*Содержание!$H$8*$I$4*(1+'4 Доп.опции'!$V$44),D117*Содержание!$H$8*$I$4),0)</f>
        <v>36173</v>
      </c>
      <c r="E17" s="219">
        <f>ROUND(IF($H$6=TRUE,E117*Содержание!$H$8*$I$4*(1+'4 Доп.опции'!$V$44),E117*Содержание!$H$8*$I$4),0)</f>
        <v>37995</v>
      </c>
      <c r="F17" s="219">
        <f>ROUND(IF($H$6=TRUE,F117*Содержание!$H$8*$I$4*(1+'4 Доп.опции'!$V$44),F117*Содержание!$H$8*$I$4),0)</f>
        <v>38556</v>
      </c>
      <c r="G17" s="219">
        <f>ROUND(IF($H$6=TRUE,G117*Содержание!$H$8*$I$4*(1+'4 Доп.опции'!$V$44),G117*Содержание!$H$8*$I$4),0)</f>
        <v>38346</v>
      </c>
      <c r="H17" s="219">
        <f>ROUND(IF($H$6=TRUE,H117*Содержание!$H$8*$I$4*(1+'4 Доп.опции'!$V$44),H117*Содержание!$H$8*$I$4),0)</f>
        <v>38556</v>
      </c>
      <c r="I17" s="219">
        <f>ROUND(IF($H$6=TRUE,I117*Содержание!$H$8*$I$4*(1+'4 Доп.опции'!$V$44),I117*Содержание!$H$8*$I$4),0)</f>
        <v>44024</v>
      </c>
      <c r="J17" s="219">
        <f>ROUND(IF($H$6=TRUE,J117*Содержание!$H$8*$I$4*(1+'4 Доп.опции'!$V$44),J117*Содержание!$H$8*$I$4),0)</f>
        <v>44655</v>
      </c>
      <c r="K17" s="219">
        <f>ROUND(IF($H$6=TRUE,K117*Содержание!$H$8*$I$4*(1+'4 Доп.опции'!$V$44),K117*Содержание!$H$8*$I$4),0)</f>
        <v>45916</v>
      </c>
      <c r="L17" s="219">
        <f>ROUND(IF($H$6=TRUE,L117*Содержание!$H$8*$I$4*(1+'4 Доп.опции'!$V$44),L117*Содержание!$H$8*$I$4),0)</f>
        <v>49422</v>
      </c>
      <c r="M17" s="219">
        <f>ROUND(IF($H$6=TRUE,M117*Содержание!$H$8*$I$4*(1+'4 Доп.опции'!$V$44),M117*Содержание!$H$8*$I$4),0)</f>
        <v>50123</v>
      </c>
      <c r="N17" s="219">
        <f>ROUND(IF($H$6=TRUE,N117*Содержание!$H$8*$I$4*(1+'4 Доп.опции'!$V$44),N117*Содержание!$H$8*$I$4),0)</f>
        <v>51174</v>
      </c>
      <c r="O17" s="219">
        <f>ROUND(IF($H$6=TRUE,O117*Содержание!$H$8*$I$4*(1+'4 Доп.опции'!$V$44),O117*Содержание!$H$8*$I$4),0)</f>
        <v>54750</v>
      </c>
      <c r="P17" s="219">
        <f>ROUND(IF($H$6=TRUE,P117*Содержание!$H$8*$I$4*(1+'4 Доп.опции'!$V$44),P117*Содержание!$H$8*$I$4),0)</f>
        <v>57624</v>
      </c>
      <c r="Q17" s="218">
        <f>ROUND(Q117*Содержание!$H$8*$I$4,0)</f>
        <v>58675</v>
      </c>
      <c r="R17" s="218">
        <f>ROUND(R117*Содержание!$H$8*$I$4,0)</f>
        <v>60427</v>
      </c>
      <c r="S17" s="218">
        <f>ROUND(S117*Содержание!$H$8*$I$4,0)</f>
        <v>62180</v>
      </c>
      <c r="T17" s="218">
        <f>ROUND(T117*Содержание!$H$8*$I$4,0)</f>
        <v>64142</v>
      </c>
      <c r="U17" s="218">
        <f>ROUND(U117*Содержание!$H$8*$I$4,0)</f>
        <v>66106</v>
      </c>
      <c r="V17" s="218">
        <f>ROUND(V117*Содержание!$H$8*$I$4,0)</f>
        <v>67367</v>
      </c>
      <c r="W17" s="218">
        <f>ROUND(W117*Содержание!$H$8*$I$4,0)</f>
        <v>68699</v>
      </c>
      <c r="X17" s="218">
        <f>ROUND(X117*Содержание!$H$8*$I$4,0)</f>
        <v>70101</v>
      </c>
      <c r="Y17" s="218">
        <f>ROUND(Y117*Содержание!$H$8*$I$4,0)</f>
        <v>71504</v>
      </c>
      <c r="Z17" s="218">
        <f>ROUND(Z117*Содержание!$H$8*$I$4,0)</f>
        <v>72905</v>
      </c>
      <c r="AA17" s="218">
        <f>ROUND(AA117*Содержание!$H$8*$I$4,0)</f>
        <v>74447</v>
      </c>
      <c r="AB17" s="218">
        <f>ROUND(AB117*Содержание!$H$8*$I$4,0)</f>
        <v>75850</v>
      </c>
      <c r="AC17" s="218">
        <f>ROUND(AC117*Содержание!$H$8*$I$4,0)</f>
        <v>81247</v>
      </c>
      <c r="AD17" s="218">
        <f>ROUND(AD117*Содержание!$H$8*$I$4,0)</f>
        <v>83701</v>
      </c>
      <c r="AE17" s="218">
        <f>ROUND(AE117*Содержание!$H$8*$I$4,0)</f>
        <v>86224</v>
      </c>
      <c r="AF17" s="218">
        <f>ROUND(AF117*Содержание!$H$8*$I$4,0)</f>
        <v>88818</v>
      </c>
      <c r="AG17" s="218">
        <f>ROUND(AG117*Содержание!$H$8*$I$4,0)</f>
        <v>91482</v>
      </c>
      <c r="AH17" s="218">
        <f>ROUND(AH117*Содержание!$H$8*$I$4,0)</f>
        <v>94215</v>
      </c>
      <c r="AI17" s="218">
        <f>ROUND(AI117*Содержание!$H$8*$I$4,0)</f>
        <v>97090</v>
      </c>
      <c r="AJ17" s="218">
        <f>ROUND(AJ117*Содержание!$H$8*$I$4,0)</f>
        <v>99965</v>
      </c>
    </row>
    <row r="18" spans="1:36" x14ac:dyDescent="0.25">
      <c r="A18" s="44">
        <v>2085</v>
      </c>
      <c r="B18" s="218">
        <f>ROUND(B118*Содержание!$H$8*$I$4,0)</f>
        <v>35822</v>
      </c>
      <c r="C18" s="219">
        <f>ROUND(IF($H$6=TRUE,C118*Содержание!$H$8*$I$4*(1+'4 Доп.опции'!$V$44),C118*Содержание!$H$8*$I$4),0)</f>
        <v>36803</v>
      </c>
      <c r="D18" s="219">
        <f>ROUND(IF($H$6=TRUE,D118*Содержание!$H$8*$I$4*(1+'4 Доп.опции'!$V$44),D118*Содержание!$H$8*$I$4),0)</f>
        <v>37925</v>
      </c>
      <c r="E18" s="219">
        <f>ROUND(IF($H$6=TRUE,E118*Содержание!$H$8*$I$4*(1+'4 Доп.опции'!$V$44),E118*Содержание!$H$8*$I$4),0)</f>
        <v>39046</v>
      </c>
      <c r="F18" s="219">
        <f>ROUND(IF($H$6=TRUE,F118*Содержание!$H$8*$I$4*(1+'4 Доп.опции'!$V$44),F118*Содержание!$H$8*$I$4),0)</f>
        <v>39678</v>
      </c>
      <c r="G18" s="219">
        <f>ROUND(IF($H$6=TRUE,G118*Содержание!$H$8*$I$4*(1+'4 Доп.опции'!$V$44),G118*Содержание!$H$8*$I$4),0)</f>
        <v>38485</v>
      </c>
      <c r="H18" s="219">
        <f>ROUND(IF($H$6=TRUE,H118*Содержание!$H$8*$I$4*(1+'4 Доп.опции'!$V$44),H118*Содержание!$H$8*$I$4),0)</f>
        <v>38276</v>
      </c>
      <c r="I18" s="219">
        <f>ROUND(IF($H$6=TRUE,I118*Содержание!$H$8*$I$4*(1+'4 Доп.опции'!$V$44),I118*Содержание!$H$8*$I$4),0)</f>
        <v>44725</v>
      </c>
      <c r="J18" s="219">
        <f>ROUND(IF($H$6=TRUE,J118*Содержание!$H$8*$I$4*(1+'4 Доп.опции'!$V$44),J118*Содержание!$H$8*$I$4),0)</f>
        <v>44234</v>
      </c>
      <c r="K18" s="219">
        <f>ROUND(IF($H$6=TRUE,K118*Содержание!$H$8*$I$4*(1+'4 Доп.опции'!$V$44),K118*Содержание!$H$8*$I$4),0)</f>
        <v>49351</v>
      </c>
      <c r="L18" s="219">
        <f>ROUND(IF($H$6=TRUE,L118*Содержание!$H$8*$I$4*(1+'4 Доп.опции'!$V$44),L118*Содержание!$H$8*$I$4),0)</f>
        <v>49351</v>
      </c>
      <c r="M18" s="219">
        <f>ROUND(IF($H$6=TRUE,M118*Содержание!$H$8*$I$4*(1+'4 Доп.опции'!$V$44),M118*Содержание!$H$8*$I$4),0)</f>
        <v>52155</v>
      </c>
      <c r="N18" s="219">
        <f>ROUND(IF($H$6=TRUE,N118*Содержание!$H$8*$I$4*(1+'4 Доп.опции'!$V$44),N118*Содержание!$H$8*$I$4),0)</f>
        <v>48650</v>
      </c>
      <c r="O18" s="219">
        <f>ROUND(IF($H$6=TRUE,O118*Содержание!$H$8*$I$4*(1+'4 Доп.опции'!$V$44),O118*Содержание!$H$8*$I$4),0)</f>
        <v>56642</v>
      </c>
      <c r="P18" s="219">
        <f>ROUND(IF($H$6=TRUE,P118*Содержание!$H$8*$I$4*(1+'4 Доп.опции'!$V$44),P118*Содержание!$H$8*$I$4),0)</f>
        <v>52226</v>
      </c>
      <c r="Q18" s="218">
        <f>ROUND(Q118*Содержание!$H$8*$I$4,0)</f>
        <v>61549</v>
      </c>
      <c r="R18" s="218">
        <f>ROUND(R118*Содержание!$H$8*$I$4,0)</f>
        <v>55871</v>
      </c>
      <c r="S18" s="218">
        <f>ROUND(S118*Содержание!$H$8*$I$4,0)</f>
        <v>61128</v>
      </c>
      <c r="T18" s="218">
        <f>ROUND(T118*Содержание!$H$8*$I$4,0)</f>
        <v>59375</v>
      </c>
      <c r="U18" s="218">
        <f>ROUND(U118*Содержание!$H$8*$I$4,0)</f>
        <v>66176</v>
      </c>
      <c r="V18" s="218">
        <f>ROUND(V118*Содержание!$H$8*$I$4,0)</f>
        <v>63231</v>
      </c>
      <c r="W18" s="218">
        <f>ROUND(W118*Содержание!$H$8*$I$4,0)</f>
        <v>67998</v>
      </c>
      <c r="X18" s="218">
        <f>ROUND(X118*Содержание!$H$8*$I$4,0)</f>
        <v>65474</v>
      </c>
      <c r="Y18" s="218">
        <f>ROUND(Y118*Содержание!$H$8*$I$4,0)</f>
        <v>72204</v>
      </c>
      <c r="Z18" s="218">
        <f>ROUND(Z118*Содержание!$H$8*$I$4,0)</f>
        <v>68138</v>
      </c>
      <c r="AA18" s="218">
        <f>ROUND(AA118*Содержание!$H$8*$I$4,0)</f>
        <v>73886</v>
      </c>
      <c r="AB18" s="218">
        <f>ROUND(AB118*Содержание!$H$8*$I$4,0)</f>
        <v>71783</v>
      </c>
      <c r="AC18" s="218">
        <f>ROUND(AC118*Содержание!$H$8*$I$4,0)</f>
        <v>84612</v>
      </c>
      <c r="AD18" s="218">
        <f>ROUND(AD118*Содержание!$H$8*$I$4,0)</f>
        <v>84823</v>
      </c>
      <c r="AE18" s="218">
        <f>ROUND(AE118*Содержание!$H$8*$I$4,0)</f>
        <v>87416</v>
      </c>
      <c r="AF18" s="218">
        <f>ROUND(AF118*Содержание!$H$8*$I$4,0)</f>
        <v>76971</v>
      </c>
      <c r="AG18" s="218">
        <f>ROUND(AG118*Содержание!$H$8*$I$4,0)</f>
        <v>93796</v>
      </c>
      <c r="AH18" s="218">
        <f>ROUND(AH118*Содержание!$H$8*$I$4,0)</f>
        <v>95548</v>
      </c>
      <c r="AI18" s="218">
        <f>ROUND(AI118*Содержание!$H$8*$I$4,0)</f>
        <v>98353</v>
      </c>
      <c r="AJ18" s="218">
        <f>ROUND(AJ118*Содержание!$H$8*$I$4,0)</f>
        <v>82509</v>
      </c>
    </row>
    <row r="19" spans="1:36" x14ac:dyDescent="0.25">
      <c r="A19" s="44">
        <v>2210</v>
      </c>
      <c r="B19" s="219">
        <f>ROUND(IF($H$6=TRUE,B119*Содержание!$H$8*$I$4*(1+'4 Доп.опции'!$V$44),B119*Содержание!$H$8*$I$4),0)</f>
        <v>37644</v>
      </c>
      <c r="C19" s="219">
        <f>ROUND(IF($H$6=TRUE,C119*Содержание!$H$8*$I$4*(1+'4 Доп.опции'!$V$44),C119*Содержание!$H$8*$I$4),0)</f>
        <v>38767</v>
      </c>
      <c r="D19" s="219">
        <f>ROUND(IF($H$6=TRUE,D119*Содержание!$H$8*$I$4*(1+'4 Доп.опции'!$V$44),D119*Содержание!$H$8*$I$4),0)</f>
        <v>39888</v>
      </c>
      <c r="E19" s="219">
        <f>ROUND(IF($H$6=TRUE,E119*Содержание!$H$8*$I$4*(1+'4 Доп.опции'!$V$44),E119*Содержание!$H$8*$I$4),0)</f>
        <v>41149</v>
      </c>
      <c r="F19" s="219">
        <f>ROUND(IF($H$6=TRUE,F119*Содержание!$H$8*$I$4*(1+'4 Доп.опции'!$V$44),F119*Содержание!$H$8*$I$4),0)</f>
        <v>39678</v>
      </c>
      <c r="G19" s="219">
        <f>ROUND(IF($H$6=TRUE,G119*Содержание!$H$8*$I$4*(1+'4 Доп.опции'!$V$44),G119*Содержание!$H$8*$I$4),0)</f>
        <v>38276</v>
      </c>
      <c r="H19" s="219">
        <f>ROUND(IF($H$6=TRUE,H119*Содержание!$H$8*$I$4*(1+'4 Доп.опции'!$V$44),H119*Содержание!$H$8*$I$4),0)</f>
        <v>38415</v>
      </c>
      <c r="I19" s="219">
        <f>ROUND(IF($H$6=TRUE,I119*Содержание!$H$8*$I$4*(1+'4 Доп.опции'!$V$44),I119*Содержание!$H$8*$I$4),0)</f>
        <v>43182</v>
      </c>
      <c r="J19" s="219">
        <f>ROUND(IF($H$6=TRUE,J119*Содержание!$H$8*$I$4*(1+'4 Доп.опции'!$V$44),J119*Содержание!$H$8*$I$4),0)</f>
        <v>45355</v>
      </c>
      <c r="K19" s="219">
        <f>ROUND(IF($H$6=TRUE,K119*Содержание!$H$8*$I$4*(1+'4 Доп.опции'!$V$44),K119*Содержание!$H$8*$I$4),0)</f>
        <v>50402</v>
      </c>
      <c r="L19" s="219">
        <f>ROUND(IF($H$6=TRUE,L119*Содержание!$H$8*$I$4*(1+'4 Доп.опции'!$V$44),L119*Содержание!$H$8*$I$4),0)</f>
        <v>48861</v>
      </c>
      <c r="M19" s="219">
        <f>ROUND(IF($H$6=TRUE,M119*Содержание!$H$8*$I$4*(1+'4 Доп.опции'!$V$44),M119*Содержание!$H$8*$I$4),0)</f>
        <v>54118</v>
      </c>
      <c r="N19" s="219">
        <f>ROUND(IF($H$6=TRUE,N119*Содержание!$H$8*$I$4*(1+'4 Доп.опции'!$V$44),N119*Содержание!$H$8*$I$4),0)</f>
        <v>50123</v>
      </c>
      <c r="O19" s="219">
        <f>ROUND(IF($H$6=TRUE,O119*Содержание!$H$8*$I$4*(1+'4 Доп.опции'!$V$44),O119*Содержание!$H$8*$I$4),0)</f>
        <v>58324</v>
      </c>
      <c r="P19" s="219">
        <f>ROUND(IF($H$6=TRUE,P119*Содержание!$H$8*$I$4*(1+'4 Доп.опции'!$V$44),P119*Содержание!$H$8*$I$4),0)</f>
        <v>53277</v>
      </c>
      <c r="Q19" s="218">
        <f>ROUND(Q119*Содержание!$H$8*$I$4,0)</f>
        <v>62110</v>
      </c>
      <c r="R19" s="218">
        <f>ROUND(R119*Содержание!$H$8*$I$4,0)</f>
        <v>58044</v>
      </c>
      <c r="S19" s="218">
        <f>ROUND(S119*Содержание!$H$8*$I$4,0)</f>
        <v>64633</v>
      </c>
      <c r="T19" s="218">
        <f>ROUND(T119*Содержание!$H$8*$I$4,0)</f>
        <v>61339</v>
      </c>
      <c r="U19" s="218">
        <f>ROUND(U119*Содержание!$H$8*$I$4,0)</f>
        <v>67577</v>
      </c>
      <c r="V19" s="218">
        <f>ROUND(V119*Содержание!$H$8*$I$4,0)</f>
        <v>65264</v>
      </c>
      <c r="W19" s="218">
        <f>ROUND(W119*Содержание!$H$8*$I$4,0)</f>
        <v>71363</v>
      </c>
      <c r="X19" s="218">
        <f>ROUND(X119*Содержание!$H$8*$I$4,0)</f>
        <v>67298</v>
      </c>
      <c r="Y19" s="218">
        <f>ROUND(Y119*Содержание!$H$8*$I$4,0)</f>
        <v>73536</v>
      </c>
      <c r="Z19" s="218">
        <f>ROUND(Z119*Содержание!$H$8*$I$4,0)</f>
        <v>69751</v>
      </c>
      <c r="AA19" s="218">
        <f>ROUND(AA119*Содержание!$H$8*$I$4,0)</f>
        <v>77182</v>
      </c>
      <c r="AB19" s="218">
        <f>ROUND(AB119*Содержание!$H$8*$I$4,0)</f>
        <v>72275</v>
      </c>
      <c r="AC19" s="218">
        <f>ROUND(AC119*Содержание!$H$8*$I$4,0)</f>
        <v>85734</v>
      </c>
      <c r="AD19" s="218">
        <f>ROUND(AD119*Содержание!$H$8*$I$4,0)</f>
        <v>88117</v>
      </c>
      <c r="AE19" s="218">
        <f>ROUND(AE119*Содержание!$H$8*$I$4,0)</f>
        <v>90711</v>
      </c>
      <c r="AF19" s="218">
        <f>ROUND(AF119*Содержание!$H$8*$I$4,0)</f>
        <v>79075</v>
      </c>
      <c r="AG19" s="218">
        <f>ROUND(AG119*Содержание!$H$8*$I$4,0)</f>
        <v>96250</v>
      </c>
      <c r="AH19" s="218">
        <f>ROUND(AH119*Содержание!$H$8*$I$4,0)</f>
        <v>98071</v>
      </c>
      <c r="AI19" s="218">
        <f>ROUND(AI119*Содержание!$H$8*$I$4,0)</f>
        <v>101086</v>
      </c>
      <c r="AJ19" s="218">
        <f>ROUND(AJ119*Содержание!$H$8*$I$4,0)</f>
        <v>85244</v>
      </c>
    </row>
    <row r="20" spans="1:36" x14ac:dyDescent="0.25">
      <c r="A20" s="44">
        <v>2335</v>
      </c>
      <c r="B20" s="219">
        <f>ROUND(IF($H$6=TRUE,B120*Содержание!$H$8*$I$4*(1+'4 Доп.опции'!$V$44),B120*Содержание!$H$8*$I$4),0)</f>
        <v>38556</v>
      </c>
      <c r="C20" s="219">
        <f>ROUND(IF($H$6=TRUE,C120*Содержание!$H$8*$I$4*(1+'4 Доп.опции'!$V$44),C120*Содержание!$H$8*$I$4),0)</f>
        <v>39678</v>
      </c>
      <c r="D20" s="219">
        <f>ROUND(IF($H$6=TRUE,D120*Содержание!$H$8*$I$4*(1+'4 Доп.опции'!$V$44),D120*Содержание!$H$8*$I$4),0)</f>
        <v>40799</v>
      </c>
      <c r="E20" s="219">
        <f>ROUND(IF($H$6=TRUE,E120*Содержание!$H$8*$I$4*(1+'4 Доп.опции'!$V$44),E120*Содержание!$H$8*$I$4),0)</f>
        <v>42061</v>
      </c>
      <c r="F20" s="219">
        <f>ROUND(IF($H$6=TRUE,F120*Содержание!$H$8*$I$4*(1+'4 Доп.опции'!$V$44),F120*Содержание!$H$8*$I$4),0)</f>
        <v>44795</v>
      </c>
      <c r="G20" s="219">
        <f>ROUND(IF($H$6=TRUE,G120*Содержание!$H$8*$I$4*(1+'4 Доп.опции'!$V$44),G120*Содержание!$H$8*$I$4),0)</f>
        <v>38976</v>
      </c>
      <c r="H20" s="219">
        <f>ROUND(IF($H$6=TRUE,H120*Содержание!$H$8*$I$4*(1+'4 Доп.опции'!$V$44),H120*Содержание!$H$8*$I$4),0)</f>
        <v>39186</v>
      </c>
      <c r="I20" s="219">
        <f>ROUND(IF($H$6=TRUE,I120*Содержание!$H$8*$I$4*(1+'4 Доп.опции'!$V$44),I120*Содержание!$H$8*$I$4),0)</f>
        <v>48159</v>
      </c>
      <c r="J20" s="219">
        <f>ROUND(IF($H$6=TRUE,J120*Содержание!$H$8*$I$4*(1+'4 Доп.опции'!$V$44),J120*Содержание!$H$8*$I$4),0)</f>
        <v>45916</v>
      </c>
      <c r="K20" s="219">
        <f>ROUND(IF($H$6=TRUE,K120*Содержание!$H$8*$I$4*(1+'4 Доп.опции'!$V$44),K120*Содержание!$H$8*$I$4),0)</f>
        <v>51735</v>
      </c>
      <c r="L20" s="219">
        <f>ROUND(IF($H$6=TRUE,L120*Содержание!$H$8*$I$4*(1+'4 Доп.опции'!$V$44),L120*Содержание!$H$8*$I$4),0)</f>
        <v>49842</v>
      </c>
      <c r="M20" s="219">
        <f>ROUND(IF($H$6=TRUE,M120*Содержание!$H$8*$I$4*(1+'4 Доп.опции'!$V$44),M120*Содержание!$H$8*$I$4),0)</f>
        <v>56572</v>
      </c>
      <c r="N20" s="219">
        <f>ROUND(IF($H$6=TRUE,N120*Содержание!$H$8*$I$4*(1+'4 Доп.опции'!$V$44),N120*Содержание!$H$8*$I$4),0)</f>
        <v>51314</v>
      </c>
      <c r="O20" s="219">
        <f>ROUND(IF($H$6=TRUE,O120*Содержание!$H$8*$I$4*(1+'4 Доп.опции'!$V$44),O120*Содержание!$H$8*$I$4),0)</f>
        <v>59657</v>
      </c>
      <c r="P20" s="218">
        <f>ROUND(P120*Содержание!$H$8*$I$4,0)</f>
        <v>55240</v>
      </c>
      <c r="Q20" s="218">
        <f>ROUND(Q120*Содержание!$H$8*$I$4,0)</f>
        <v>65264</v>
      </c>
      <c r="R20" s="218">
        <f>ROUND(R120*Содержание!$H$8*$I$4,0)</f>
        <v>58535</v>
      </c>
      <c r="S20" s="218">
        <f>ROUND(S120*Содержание!$H$8*$I$4,0)</f>
        <v>66456</v>
      </c>
      <c r="T20" s="218">
        <f>ROUND(T120*Содержание!$H$8*$I$4,0)</f>
        <v>62670</v>
      </c>
      <c r="U20" s="218">
        <f>ROUND(U120*Содержание!$H$8*$I$4,0)</f>
        <v>71574</v>
      </c>
      <c r="V20" s="218">
        <f>ROUND(V120*Содержание!$H$8*$I$4,0)</f>
        <v>66106</v>
      </c>
      <c r="W20" s="218">
        <f>ROUND(W120*Содержание!$H$8*$I$4,0)</f>
        <v>72976</v>
      </c>
      <c r="X20" s="218">
        <f>ROUND(X120*Содержание!$H$8*$I$4,0)</f>
        <v>69120</v>
      </c>
      <c r="Y20" s="218">
        <f>ROUND(Y120*Содержание!$H$8*$I$4,0)</f>
        <v>77953</v>
      </c>
      <c r="Z20" s="218">
        <f>ROUND(Z120*Содержание!$H$8*$I$4,0)</f>
        <v>71504</v>
      </c>
      <c r="AA20" s="218">
        <f>ROUND(AA120*Содержание!$H$8*$I$4,0)</f>
        <v>80756</v>
      </c>
      <c r="AB20" s="218">
        <f>ROUND(AB120*Содержание!$H$8*$I$4,0)</f>
        <v>74518</v>
      </c>
      <c r="AC20" s="218">
        <f>ROUND(AC120*Содержание!$H$8*$I$4,0)</f>
        <v>91132</v>
      </c>
      <c r="AD20" s="218">
        <f>ROUND(AD120*Содержание!$H$8*$I$4,0)</f>
        <v>90781</v>
      </c>
      <c r="AE20" s="218">
        <f>ROUND(AE120*Содержание!$H$8*$I$4,0)</f>
        <v>93585</v>
      </c>
      <c r="AF20" s="218">
        <f>ROUND(AF120*Содержание!$H$8*$I$4,0)</f>
        <v>79845</v>
      </c>
      <c r="AG20" s="218">
        <f>ROUND(AG120*Содержание!$H$8*$I$4,0)</f>
        <v>101226</v>
      </c>
      <c r="AH20" s="218">
        <f>ROUND(AH120*Содержание!$H$8*$I$4,0)</f>
        <v>99193</v>
      </c>
      <c r="AI20" s="218">
        <f>ROUND(AI120*Содержание!$H$8*$I$4,0)</f>
        <v>102068</v>
      </c>
      <c r="AJ20" s="218">
        <f>ROUND(AJ120*Содержание!$H$8*$I$4,0)</f>
        <v>94286</v>
      </c>
    </row>
    <row r="21" spans="1:36" x14ac:dyDescent="0.25">
      <c r="A21" s="44">
        <v>2460</v>
      </c>
      <c r="B21" s="219">
        <f>ROUND(IF($H$6=TRUE,B121*Содержание!$H$8*$I$4*(1+'4 Доп.опции'!$V$44),B121*Содержание!$H$8*$I$4),0)</f>
        <v>39818</v>
      </c>
      <c r="C21" s="219">
        <f>ROUND(IF($H$6=TRUE,C121*Содержание!$H$8*$I$4*(1+'4 Доп.опции'!$V$44),C121*Содержание!$H$8*$I$4),0)</f>
        <v>41079</v>
      </c>
      <c r="D21" s="219">
        <f>ROUND(IF($H$6=TRUE,D121*Содержание!$H$8*$I$4*(1+'4 Доп.опции'!$V$44),D121*Содержание!$H$8*$I$4),0)</f>
        <v>42271</v>
      </c>
      <c r="E21" s="219">
        <f>ROUND(IF($H$6=TRUE,E121*Содержание!$H$8*$I$4*(1+'4 Доп.опции'!$V$44),E121*Содержание!$H$8*$I$4),0)</f>
        <v>43674</v>
      </c>
      <c r="F21" s="219">
        <f>ROUND(IF($H$6=TRUE,F121*Содержание!$H$8*$I$4*(1+'4 Доп.опции'!$V$44),F121*Содержание!$H$8*$I$4),0)</f>
        <v>46196</v>
      </c>
      <c r="G21" s="219">
        <f>ROUND(IF($H$6=TRUE,G121*Содержание!$H$8*$I$4*(1+'4 Доп.опции'!$V$44),G121*Содержание!$H$8*$I$4),0)</f>
        <v>46898</v>
      </c>
      <c r="H21" s="219">
        <f>ROUND(IF($H$6=TRUE,H121*Содержание!$H$8*$I$4*(1+'4 Доп.опции'!$V$44),H121*Содержание!$H$8*$I$4),0)</f>
        <v>41360</v>
      </c>
      <c r="I21" s="219">
        <f>ROUND(IF($H$6=TRUE,I121*Содержание!$H$8*$I$4*(1+'4 Доп.опции'!$V$44),I121*Содержание!$H$8*$I$4),0)</f>
        <v>51595</v>
      </c>
      <c r="J21" s="219">
        <f>ROUND(IF($H$6=TRUE,J121*Содержание!$H$8*$I$4*(1+'4 Доп.опции'!$V$44),J121*Содержание!$H$8*$I$4),0)</f>
        <v>46898</v>
      </c>
      <c r="K21" s="219">
        <f>ROUND(IF($H$6=TRUE,K121*Содержание!$H$8*$I$4*(1+'4 Доп.опции'!$V$44),K121*Содержание!$H$8*$I$4),0)</f>
        <v>53698</v>
      </c>
      <c r="L21" s="219">
        <f>ROUND(IF($H$6=TRUE,L121*Содержание!$H$8*$I$4*(1+'4 Доп.опции'!$V$44),L121*Содержание!$H$8*$I$4),0)</f>
        <v>50963</v>
      </c>
      <c r="M21" s="219">
        <f>ROUND(IF($H$6=TRUE,M121*Содержание!$H$8*$I$4*(1+'4 Доп.опции'!$V$44),M121*Содержание!$H$8*$I$4),0)</f>
        <v>60357</v>
      </c>
      <c r="N21" s="219">
        <f>ROUND(IF($H$6=TRUE,N121*Содержание!$H$8*$I$4*(1+'4 Доп.опции'!$V$44),N121*Содержание!$H$8*$I$4),0)</f>
        <v>57272</v>
      </c>
      <c r="O21" s="218">
        <f>ROUND(O121*Содержание!$H$8*$I$4,0)</f>
        <v>67298</v>
      </c>
      <c r="P21" s="218">
        <f>ROUND(P121*Содержание!$H$8*$I$4,0)</f>
        <v>62670</v>
      </c>
      <c r="Q21" s="218">
        <f>ROUND(Q121*Содержание!$H$8*$I$4,0)</f>
        <v>69401</v>
      </c>
      <c r="R21" s="218">
        <f>ROUND(R121*Содержание!$H$8*$I$4,0)</f>
        <v>64564</v>
      </c>
      <c r="S21" s="218">
        <f>ROUND(S121*Содержание!$H$8*$I$4,0)</f>
        <v>72976</v>
      </c>
      <c r="T21" s="218">
        <f>ROUND(T121*Содержание!$H$8*$I$4,0)</f>
        <v>66246</v>
      </c>
      <c r="U21" s="218">
        <f>ROUND(U121*Содержание!$H$8*$I$4,0)</f>
        <v>75289</v>
      </c>
      <c r="V21" s="218">
        <f>ROUND(V121*Содержание!$H$8*$I$4,0)</f>
        <v>70662</v>
      </c>
      <c r="W21" s="218">
        <f>ROUND(W121*Содержание!$H$8*$I$4,0)</f>
        <v>80056</v>
      </c>
      <c r="X21" s="218">
        <f>ROUND(X121*Содержание!$H$8*$I$4,0)</f>
        <v>73607</v>
      </c>
      <c r="Y21" s="218">
        <f>ROUND(Y121*Содержание!$H$8*$I$4,0)</f>
        <v>84682</v>
      </c>
      <c r="Z21" s="218">
        <f>ROUND(Z121*Содержание!$H$8*$I$4,0)</f>
        <v>75639</v>
      </c>
      <c r="AA21" s="218">
        <f>ROUND(AA121*Содержание!$H$8*$I$4,0)</f>
        <v>88818</v>
      </c>
      <c r="AB21" s="218">
        <f>ROUND(AB121*Содержание!$H$8*$I$4,0)</f>
        <v>78793</v>
      </c>
      <c r="AC21" s="218">
        <f>ROUND(AC121*Содержание!$H$8*$I$4,0)</f>
        <v>96109</v>
      </c>
      <c r="AD21" s="218">
        <f>ROUND(AD121*Содержание!$H$8*$I$4,0)</f>
        <v>97931</v>
      </c>
      <c r="AE21" s="218">
        <f>ROUND(AE121*Содержание!$H$8*$I$4,0)</f>
        <v>99965</v>
      </c>
      <c r="AF21" s="218">
        <f>ROUND(AF121*Содержание!$H$8*$I$4,0)</f>
        <v>94286</v>
      </c>
      <c r="AG21" s="218">
        <f>ROUND(AG121*Содержание!$H$8*$I$4,0)</f>
        <v>107255</v>
      </c>
      <c r="AH21" s="218">
        <f>ROUND(AH121*Содержание!$H$8*$I$4,0)</f>
        <v>110550</v>
      </c>
      <c r="AI21" s="218">
        <f>ROUND(AI121*Содержание!$H$8*$I$4,0)</f>
        <v>113915</v>
      </c>
      <c r="AJ21" s="218">
        <f>ROUND(AJ121*Содержание!$H$8*$I$4,0)</f>
        <v>99684</v>
      </c>
    </row>
    <row r="22" spans="1:36" x14ac:dyDescent="0.25">
      <c r="A22" s="44">
        <v>2585</v>
      </c>
      <c r="B22" s="219">
        <f>ROUND(IF($H$6=TRUE,B122*Содержание!$H$8*$I$4*(1+'4 Доп.опции'!$V$44),B122*Содержание!$H$8*$I$4),0)</f>
        <v>41431</v>
      </c>
      <c r="C22" s="219">
        <f>ROUND(IF($H$6=TRUE,C122*Содержание!$H$8*$I$4*(1+'4 Доп.опции'!$V$44),C122*Содержание!$H$8*$I$4),0)</f>
        <v>42762</v>
      </c>
      <c r="D22" s="219">
        <f>ROUND(IF($H$6=TRUE,D122*Содержание!$H$8*$I$4*(1+'4 Доп.опции'!$V$44),D122*Содержание!$H$8*$I$4),0)</f>
        <v>43953</v>
      </c>
      <c r="E22" s="219">
        <f>ROUND(IF($H$6=TRUE,E122*Содержание!$H$8*$I$4*(1+'4 Доп.опции'!$V$44),E122*Содержание!$H$8*$I$4),0)</f>
        <v>45286</v>
      </c>
      <c r="F22" s="219">
        <f>ROUND(IF($H$6=TRUE,F122*Содержание!$H$8*$I$4*(1+'4 Доп.опции'!$V$44),F122*Содержание!$H$8*$I$4),0)</f>
        <v>47598</v>
      </c>
      <c r="G22" s="219">
        <f>ROUND(IF($H$6=TRUE,G122*Содержание!$H$8*$I$4*(1+'4 Доп.опции'!$V$44),G122*Содержание!$H$8*$I$4),0)</f>
        <v>49071</v>
      </c>
      <c r="H22" s="219">
        <f>ROUND(IF($H$6=TRUE,H122*Содержание!$H$8*$I$4*(1+'4 Доп.опции'!$V$44),H122*Содержание!$H$8*$I$4),0)</f>
        <v>41289</v>
      </c>
      <c r="I22" s="219">
        <f>ROUND(IF($H$6=TRUE,I122*Содержание!$H$8*$I$4*(1+'4 Доп.опции'!$V$44),I122*Содержание!$H$8*$I$4),0)</f>
        <v>53137</v>
      </c>
      <c r="J22" s="219">
        <f>ROUND(IF($H$6=TRUE,J122*Содержание!$H$8*$I$4*(1+'4 Доп.опции'!$V$44),J122*Содержание!$H$8*$I$4),0)</f>
        <v>48861</v>
      </c>
      <c r="K22" s="219">
        <f>ROUND(IF($H$6=TRUE,K122*Содержание!$H$8*$I$4*(1+'4 Доп.опции'!$V$44),K122*Содержание!$H$8*$I$4),0)</f>
        <v>57833</v>
      </c>
      <c r="L22" s="219">
        <f>ROUND(IF($H$6=TRUE,L122*Содержание!$H$8*$I$4*(1+'4 Доп.опции'!$V$44),L122*Содержание!$H$8*$I$4),0)</f>
        <v>52787</v>
      </c>
      <c r="M22" s="219">
        <f>ROUND(IF($H$6=TRUE,M122*Содержание!$H$8*$I$4*(1+'4 Доп.опции'!$V$44),M122*Содержание!$H$8*$I$4),0)</f>
        <v>62881</v>
      </c>
      <c r="N22" s="218">
        <f>ROUND(N122*Содержание!$H$8*$I$4,0)</f>
        <v>61058</v>
      </c>
      <c r="O22" s="218">
        <f>ROUND(O122*Содержание!$H$8*$I$4,0)</f>
        <v>69611</v>
      </c>
      <c r="P22" s="218">
        <f>ROUND(P122*Содержание!$H$8*$I$4,0)</f>
        <v>65545</v>
      </c>
      <c r="Q22" s="218">
        <f>ROUND(Q122*Содержание!$H$8*$I$4,0)</f>
        <v>73116</v>
      </c>
      <c r="R22" s="218">
        <f>ROUND(R122*Содержание!$H$8*$I$4,0)</f>
        <v>66246</v>
      </c>
      <c r="S22" s="218">
        <f>ROUND(S122*Содержание!$H$8*$I$4,0)</f>
        <v>75850</v>
      </c>
      <c r="T22" s="218">
        <f>ROUND(T122*Содержание!$H$8*$I$4,0)</f>
        <v>68629</v>
      </c>
      <c r="U22" s="218">
        <f>ROUND(U122*Содержание!$H$8*$I$4,0)</f>
        <v>79705</v>
      </c>
      <c r="V22" s="218">
        <f>ROUND(V122*Содержание!$H$8*$I$4,0)</f>
        <v>72835</v>
      </c>
      <c r="W22" s="218">
        <f>ROUND(W122*Содержание!$H$8*$I$4,0)</f>
        <v>83981</v>
      </c>
      <c r="X22" s="218">
        <f>ROUND(X122*Содержание!$H$8*$I$4,0)</f>
        <v>77392</v>
      </c>
      <c r="Y22" s="218">
        <f>ROUND(Y122*Содержание!$H$8*$I$4,0)</f>
        <v>87766</v>
      </c>
      <c r="Z22" s="218">
        <f>ROUND(Z122*Содержание!$H$8*$I$4,0)</f>
        <v>80196</v>
      </c>
      <c r="AA22" s="218">
        <f>ROUND(AA122*Содержание!$H$8*$I$4,0)</f>
        <v>93235</v>
      </c>
      <c r="AB22" s="218">
        <f>ROUND(AB122*Содержание!$H$8*$I$4,0)</f>
        <v>85102</v>
      </c>
      <c r="AC22" s="218">
        <f>ROUND(AC122*Содержание!$H$8*$I$4,0)</f>
        <v>99614</v>
      </c>
      <c r="AD22" s="218">
        <f>ROUND(AD122*Содержание!$H$8*$I$4,0)</f>
        <v>101507</v>
      </c>
      <c r="AE22" s="218">
        <f>ROUND(AE122*Содержание!$H$8*$I$4,0)</f>
        <v>104591</v>
      </c>
      <c r="AF22" s="218">
        <f>ROUND(AF122*Содержание!$H$8*$I$4,0)</f>
        <v>100735</v>
      </c>
      <c r="AG22" s="218">
        <f>ROUND(AG122*Содержание!$H$8*$I$4,0)</f>
        <v>114756</v>
      </c>
      <c r="AH22" s="218">
        <f>ROUND(AH122*Содержание!$H$8*$I$4,0)</f>
        <v>117981</v>
      </c>
      <c r="AI22" s="218">
        <f>ROUND(AI122*Содержание!$H$8*$I$4,0)</f>
        <v>121626</v>
      </c>
      <c r="AJ22" s="218">
        <f>ROUND(AJ122*Содержание!$H$8*$I$4,0)</f>
        <v>105853</v>
      </c>
    </row>
    <row r="23" spans="1:36" x14ac:dyDescent="0.25">
      <c r="A23" s="44">
        <v>2710</v>
      </c>
      <c r="B23" s="219">
        <f>ROUND(IF($H$6=TRUE,B123*Содержание!$H$8*$I$4*(1+'4 Доп.опции'!$V$44),B123*Содержание!$H$8*$I$4),0)</f>
        <v>44864</v>
      </c>
      <c r="C23" s="219">
        <f>ROUND(IF($H$6=TRUE,C123*Содержание!$H$8*$I$4*(1+'4 Доп.опции'!$V$44),C123*Содержание!$H$8*$I$4),0)</f>
        <v>46196</v>
      </c>
      <c r="D23" s="219">
        <f>ROUND(IF($H$6=TRUE,D123*Содержание!$H$8*$I$4*(1+'4 Доп.опции'!$V$44),D123*Содержание!$H$8*$I$4),0)</f>
        <v>48510</v>
      </c>
      <c r="E23" s="219">
        <f>ROUND(IF($H$6=TRUE,E123*Содержание!$H$8*$I$4*(1+'4 Доп.опции'!$V$44),E123*Содержание!$H$8*$I$4),0)</f>
        <v>49983</v>
      </c>
      <c r="F23" s="219">
        <f>ROUND(IF($H$6=TRUE,F123*Содержание!$H$8*$I$4*(1+'4 Доп.опции'!$V$44),F123*Содержание!$H$8*$I$4),0)</f>
        <v>49422</v>
      </c>
      <c r="G23" s="219">
        <f>ROUND(IF($H$6=TRUE,G123*Содержание!$H$8*$I$4*(1+'4 Доп.опции'!$V$44),G123*Содержание!$H$8*$I$4),0)</f>
        <v>50894</v>
      </c>
      <c r="H23" s="219">
        <f>ROUND(IF($H$6=TRUE,H123*Содержание!$H$8*$I$4*(1+'4 Доп.опции'!$V$44),H123*Содержание!$H$8*$I$4),0)</f>
        <v>52086</v>
      </c>
      <c r="I23" s="219">
        <f>ROUND(IF($H$6=TRUE,I123*Содержание!$H$8*$I$4*(1+'4 Доп.опции'!$V$44),I123*Содержание!$H$8*$I$4),0)</f>
        <v>58464</v>
      </c>
      <c r="J23" s="219">
        <f>ROUND(IF($H$6=TRUE,J123*Содержание!$H$8*$I$4*(1+'4 Доп.опции'!$V$44),J123*Содержание!$H$8*$I$4),0)</f>
        <v>59165</v>
      </c>
      <c r="K23" s="219">
        <f>ROUND(IF($H$6=TRUE,K123*Содержание!$H$8*$I$4*(1+'4 Доп.опции'!$V$44),K123*Содержание!$H$8*$I$4),0)</f>
        <v>61689</v>
      </c>
      <c r="L23" s="219">
        <f>ROUND(IF($H$6=TRUE,L123*Содержание!$H$8*$I$4*(1+'4 Доп.опции'!$V$44),L123*Содержание!$H$8*$I$4),0)</f>
        <v>63582</v>
      </c>
      <c r="M23" s="218">
        <f>ROUND(M123*Содержание!$H$8*$I$4,0)</f>
        <v>66456</v>
      </c>
      <c r="N23" s="218">
        <f>ROUND(N123*Содержание!$H$8*$I$4,0)</f>
        <v>70312</v>
      </c>
      <c r="O23" s="218">
        <f>ROUND(O123*Содержание!$H$8*$I$4,0)</f>
        <v>72484</v>
      </c>
      <c r="P23" s="218">
        <f>ROUND(P123*Содержание!$H$8*$I$4,0)</f>
        <v>75289</v>
      </c>
      <c r="Q23" s="218">
        <f>ROUND(Q123*Содержание!$H$8*$I$4,0)</f>
        <v>76761</v>
      </c>
      <c r="R23" s="218">
        <f>ROUND(R123*Содержание!$H$8*$I$4,0)</f>
        <v>77602</v>
      </c>
      <c r="S23" s="218">
        <f>ROUND(S123*Содержание!$H$8*$I$4,0)</f>
        <v>82369</v>
      </c>
      <c r="T23" s="218">
        <f>ROUND(T123*Содержание!$H$8*$I$4,0)</f>
        <v>80896</v>
      </c>
      <c r="U23" s="218">
        <f>ROUND(U123*Содержание!$H$8*$I$4,0)</f>
        <v>83141</v>
      </c>
      <c r="V23" s="218">
        <f>ROUND(V123*Содержание!$H$8*$I$4,0)</f>
        <v>85663</v>
      </c>
      <c r="W23" s="218">
        <f>ROUND(W123*Содержание!$H$8*$I$4,0)</f>
        <v>88257</v>
      </c>
      <c r="X23" s="218">
        <f>ROUND(X123*Содержание!$H$8*$I$4,0)</f>
        <v>90852</v>
      </c>
      <c r="Y23" s="218">
        <f>ROUND(Y123*Содержание!$H$8*$I$4,0)</f>
        <v>91762</v>
      </c>
      <c r="Z23" s="218">
        <f>ROUND(Z123*Содержание!$H$8*$I$4,0)</f>
        <v>94497</v>
      </c>
      <c r="AA23" s="218">
        <f>ROUND(AA123*Содержание!$H$8*$I$4,0)</f>
        <v>97371</v>
      </c>
      <c r="AB23" s="218">
        <f>ROUND(AB123*Содержание!$H$8*$I$4,0)</f>
        <v>100315</v>
      </c>
      <c r="AC23" s="218">
        <f>ROUND(AC123*Содержание!$H$8*$I$4,0)</f>
        <v>105292</v>
      </c>
      <c r="AD23" s="218">
        <f>ROUND(AD123*Содержание!$H$8*$I$4,0)</f>
        <v>108517</v>
      </c>
      <c r="AE23" s="218">
        <f>ROUND(AE123*Содержание!$H$8*$I$4,0)</f>
        <v>111741</v>
      </c>
      <c r="AF23" s="218">
        <f>ROUND(AF123*Содержание!$H$8*$I$4,0)</f>
        <v>105363</v>
      </c>
      <c r="AG23" s="218">
        <f>ROUND(AG123*Содержание!$H$8*$I$4,0)</f>
        <v>115457</v>
      </c>
      <c r="AH23" s="218">
        <f>ROUND(AH123*Содержание!$H$8*$I$4,0)</f>
        <v>118962</v>
      </c>
      <c r="AI23" s="218">
        <f>ROUND(AI123*Содержание!$H$8*$I$4,0)</f>
        <v>122467</v>
      </c>
      <c r="AJ23" s="218">
        <f>ROUND(AJ123*Содержание!$H$8*$I$4,0)</f>
        <v>109989</v>
      </c>
    </row>
    <row r="24" spans="1:36" x14ac:dyDescent="0.25">
      <c r="A24" s="44">
        <v>2835</v>
      </c>
      <c r="B24" s="219">
        <f>ROUND(IF($H$6=TRUE,B124*Содержание!$H$8*$I$4*(1+'4 Доп.опции'!$V$44),B124*Содержание!$H$8*$I$4),0)</f>
        <v>46056</v>
      </c>
      <c r="C24" s="219">
        <f>ROUND(IF($H$6=TRUE,C124*Содержание!$H$8*$I$4*(1+'4 Доп.опции'!$V$44),C124*Содержание!$H$8*$I$4),0)</f>
        <v>47459</v>
      </c>
      <c r="D24" s="219">
        <f>ROUND(IF($H$6=TRUE,D124*Содержание!$H$8*$I$4*(1+'4 Доп.опции'!$V$44),D124*Содержание!$H$8*$I$4),0)</f>
        <v>48791</v>
      </c>
      <c r="E24" s="219">
        <f>ROUND(IF($H$6=TRUE,E124*Содержание!$H$8*$I$4*(1+'4 Доп.опции'!$V$44),E124*Содержание!$H$8*$I$4),0)</f>
        <v>50894</v>
      </c>
      <c r="F24" s="219">
        <f>ROUND(IF($H$6=TRUE,F124*Содержание!$H$8*$I$4*(1+'4 Доп.опции'!$V$44),F124*Содержание!$H$8*$I$4),0)</f>
        <v>51454</v>
      </c>
      <c r="G24" s="219">
        <f>ROUND(IF($H$6=TRUE,G124*Содержание!$H$8*$I$4*(1+'4 Доп.опции'!$V$44),G124*Содержание!$H$8*$I$4),0)</f>
        <v>53417</v>
      </c>
      <c r="H24" s="219">
        <f>ROUND(IF($H$6=TRUE,H124*Содержание!$H$8*$I$4*(1+'4 Доп.опции'!$V$44),H124*Содержание!$H$8*$I$4),0)</f>
        <v>49071</v>
      </c>
      <c r="I24" s="219">
        <f>ROUND(IF($H$6=TRUE,I124*Содержание!$H$8*$I$4*(1+'4 Доп.опции'!$V$44),I124*Содержание!$H$8*$I$4),0)</f>
        <v>60077</v>
      </c>
      <c r="J24" s="219">
        <f>ROUND(IF($H$6=TRUE,J124*Содержание!$H$8*$I$4*(1+'4 Доп.опции'!$V$44),J124*Содержание!$H$8*$I$4),0)</f>
        <v>50753</v>
      </c>
      <c r="K24" s="218">
        <f>ROUND(K124*Содержание!$H$8*$I$4,0)</f>
        <v>63652</v>
      </c>
      <c r="L24" s="218">
        <f>ROUND(L124*Содержание!$H$8*$I$4,0)</f>
        <v>68559</v>
      </c>
      <c r="M24" s="218">
        <f>ROUND(M124*Содержание!$H$8*$I$4,0)</f>
        <v>74447</v>
      </c>
      <c r="N24" s="218">
        <f>ROUND(N124*Содержание!$H$8*$I$4,0)</f>
        <v>73116</v>
      </c>
      <c r="O24" s="218">
        <f>ROUND(O124*Содержание!$H$8*$I$4,0)</f>
        <v>75289</v>
      </c>
      <c r="P24" s="218">
        <f>ROUND(P124*Содержание!$H$8*$I$4,0)</f>
        <v>77742</v>
      </c>
      <c r="Q24" s="218">
        <f>ROUND(Q124*Содержание!$H$8*$I$4,0)</f>
        <v>78443</v>
      </c>
      <c r="R24" s="218">
        <f>ROUND(R124*Содержание!$H$8*$I$4,0)</f>
        <v>79214</v>
      </c>
      <c r="S24" s="218">
        <f>ROUND(S124*Содержание!$H$8*$I$4,0)</f>
        <v>83281</v>
      </c>
      <c r="T24" s="218">
        <f>ROUND(T124*Содержание!$H$8*$I$4,0)</f>
        <v>83421</v>
      </c>
      <c r="U24" s="218">
        <f>ROUND(U124*Содержание!$H$8*$I$4,0)</f>
        <v>85734</v>
      </c>
      <c r="V24" s="218">
        <f>ROUND(V124*Содержание!$H$8*$I$4,0)</f>
        <v>88327</v>
      </c>
      <c r="W24" s="218">
        <f>ROUND(W124*Содержание!$H$8*$I$4,0)</f>
        <v>90921</v>
      </c>
      <c r="X24" s="218">
        <f>ROUND(X124*Содержание!$H$8*$I$4,0)</f>
        <v>93655</v>
      </c>
      <c r="Y24" s="218">
        <f>ROUND(Y124*Содержание!$H$8*$I$4,0)</f>
        <v>94567</v>
      </c>
      <c r="Z24" s="218">
        <f>ROUND(Z124*Содержание!$H$8*$I$4,0)</f>
        <v>97440</v>
      </c>
      <c r="AA24" s="218">
        <f>ROUND(AA124*Содержание!$H$8*$I$4,0)</f>
        <v>100385</v>
      </c>
      <c r="AB24" s="218">
        <f>ROUND(AB124*Содержание!$H$8*$I$4,0)</f>
        <v>103329</v>
      </c>
      <c r="AC24" s="218">
        <f>ROUND(AC124*Содержание!$H$8*$I$4,0)</f>
        <v>108587</v>
      </c>
      <c r="AD24" s="218">
        <f>ROUND(AD124*Содержание!$H$8*$I$4,0)</f>
        <v>111812</v>
      </c>
      <c r="AE24" s="218">
        <f>ROUND(AE124*Содержание!$H$8*$I$4,0)</f>
        <v>115246</v>
      </c>
      <c r="AF24" s="218">
        <f>ROUND(AF124*Содержание!$H$8*$I$4,0)</f>
        <v>108587</v>
      </c>
      <c r="AG24" s="218">
        <f>ROUND(AG124*Содержание!$H$8*$I$4,0)</f>
        <v>118962</v>
      </c>
      <c r="AH24" s="218">
        <f>ROUND(AH124*Содержание!$H$8*$I$4,0)</f>
        <v>122467</v>
      </c>
      <c r="AI24" s="218">
        <f>ROUND(AI124*Содержание!$H$8*$I$4,0)</f>
        <v>126112</v>
      </c>
      <c r="AJ24" s="218">
        <f>ROUND(AJ124*Содержание!$H$8*$I$4,0)</f>
        <v>116718</v>
      </c>
    </row>
    <row r="25" spans="1:36" x14ac:dyDescent="0.25">
      <c r="A25" s="44">
        <v>2960</v>
      </c>
      <c r="B25" s="219">
        <f>ROUND(IF($H$6=TRUE,B125*Содержание!$H$8*$I$4*(1+'4 Доп.опции'!$V$44),B125*Содержание!$H$8*$I$4),0)</f>
        <v>49071</v>
      </c>
      <c r="C25" s="219">
        <f>ROUND(IF($H$6=TRUE,C125*Содержание!$H$8*$I$4*(1+'4 Доп.опции'!$V$44),C125*Содержание!$H$8*$I$4),0)</f>
        <v>50473</v>
      </c>
      <c r="D25" s="219">
        <f>ROUND(IF($H$6=TRUE,D125*Содержание!$H$8*$I$4*(1+'4 Доп.опции'!$V$44),D125*Содержание!$H$8*$I$4),0)</f>
        <v>52015</v>
      </c>
      <c r="E25" s="219">
        <f>ROUND(IF($H$6=TRUE,E125*Содержание!$H$8*$I$4*(1+'4 Доп.опции'!$V$44),E125*Содержание!$H$8*$I$4),0)</f>
        <v>53627</v>
      </c>
      <c r="F25" s="219">
        <f>ROUND(IF($H$6=TRUE,F125*Содержание!$H$8*$I$4*(1+'4 Доп.опции'!$V$44),F125*Содержание!$H$8*$I$4),0)</f>
        <v>56572</v>
      </c>
      <c r="G25" s="219">
        <f>ROUND(IF($H$6=TRUE,G125*Содержание!$H$8*$I$4*(1+'4 Доп.опции'!$V$44),G125*Содержание!$H$8*$I$4),0)</f>
        <v>58184</v>
      </c>
      <c r="H25" s="219">
        <f>ROUND(IF($H$6=TRUE,H125*Содержание!$H$8*$I$4*(1+'4 Доп.опции'!$V$44),H125*Содержание!$H$8*$I$4),0)</f>
        <v>60217</v>
      </c>
      <c r="I25" s="219">
        <f>ROUND(IF($H$6=TRUE,I125*Содержание!$H$8*$I$4*(1+'4 Доп.опции'!$V$44),I125*Содержание!$H$8*$I$4),0)</f>
        <v>64633</v>
      </c>
      <c r="J25" s="218">
        <f>ROUND(J125*Содержание!$H$8*$I$4,0)</f>
        <v>66667</v>
      </c>
      <c r="K25" s="218">
        <f>ROUND(K125*Содержание!$H$8*$I$4,0)</f>
        <v>66806</v>
      </c>
      <c r="L25" s="218">
        <f>ROUND(L125*Содержание!$H$8*$I$4,0)</f>
        <v>71854</v>
      </c>
      <c r="M25" s="218">
        <f>ROUND(M125*Содержание!$H$8*$I$4,0)</f>
        <v>77041</v>
      </c>
      <c r="N25" s="218">
        <f>ROUND(N125*Содержание!$H$8*$I$4,0)</f>
        <v>76271</v>
      </c>
      <c r="O25" s="218">
        <f>ROUND(O125*Содержание!$H$8*$I$4,0)</f>
        <v>78514</v>
      </c>
      <c r="P25" s="218">
        <f>ROUND(P125*Содержание!$H$8*$I$4,0)</f>
        <v>80896</v>
      </c>
      <c r="Q25" s="218">
        <f>ROUND(Q125*Содержание!$H$8*$I$4,0)</f>
        <v>83350</v>
      </c>
      <c r="R25" s="218">
        <f>ROUND(R125*Содержание!$H$8*$I$4,0)</f>
        <v>85102</v>
      </c>
      <c r="S25" s="218">
        <f>ROUND(S125*Содержание!$H$8*$I$4,0)</f>
        <v>88398</v>
      </c>
      <c r="T25" s="218">
        <f>ROUND(T125*Содержание!$H$8*$I$4,0)</f>
        <v>88608</v>
      </c>
      <c r="U25" s="218">
        <f>ROUND(U125*Содержание!$H$8*$I$4,0)</f>
        <v>91061</v>
      </c>
      <c r="V25" s="218">
        <f>ROUND(V125*Содержание!$H$8*$I$4,0)</f>
        <v>93796</v>
      </c>
      <c r="W25" s="218">
        <f>ROUND(W125*Содержание!$H$8*$I$4,0)</f>
        <v>96600</v>
      </c>
      <c r="X25" s="218">
        <f>ROUND(X125*Содержание!$H$8*$I$4,0)</f>
        <v>99474</v>
      </c>
      <c r="Y25" s="218">
        <f>ROUND(Y125*Содержание!$H$8*$I$4,0)</f>
        <v>100525</v>
      </c>
      <c r="Z25" s="218">
        <f>ROUND(Z125*Содержание!$H$8*$I$4,0)</f>
        <v>103539</v>
      </c>
      <c r="AA25" s="218">
        <f>ROUND(AA125*Содержание!$H$8*$I$4,0)</f>
        <v>106694</v>
      </c>
      <c r="AB25" s="218">
        <f>ROUND(AB125*Содержание!$H$8*$I$4,0)</f>
        <v>109919</v>
      </c>
      <c r="AC25" s="218">
        <f>ROUND(AC125*Содержание!$H$8*$I$4,0)</f>
        <v>115317</v>
      </c>
      <c r="AD25" s="218">
        <f>ROUND(AD125*Содержание!$H$8*$I$4,0)</f>
        <v>118822</v>
      </c>
      <c r="AE25" s="218">
        <f>ROUND(AE125*Содержание!$H$8*$I$4,0)</f>
        <v>122397</v>
      </c>
      <c r="AF25" s="218">
        <f>ROUND(AF125*Содержание!$H$8*$I$4,0)</f>
        <v>113985</v>
      </c>
      <c r="AG25" s="218">
        <f>ROUND(AG125*Содержание!$H$8*$I$4,0)</f>
        <v>124851</v>
      </c>
      <c r="AH25" s="218">
        <f>ROUND(AH125*Содержание!$H$8*$I$4,0)</f>
        <v>128565</v>
      </c>
      <c r="AI25" s="218">
        <f>ROUND(AI125*Содержание!$H$8*$I$4,0)</f>
        <v>132491</v>
      </c>
      <c r="AJ25" s="218">
        <f>ROUND(AJ125*Содержание!$H$8*$I$4,0)</f>
        <v>132211</v>
      </c>
    </row>
    <row r="26" spans="1:36" x14ac:dyDescent="0.25">
      <c r="A26" s="44">
        <v>3085</v>
      </c>
      <c r="B26" s="219">
        <f>ROUND(IF($H$6=TRUE,B126*Содержание!$H$8*$I$4*(1+'4 Доп.опции'!$V$44),B126*Содержание!$H$8*$I$4),0)</f>
        <v>50262</v>
      </c>
      <c r="C26" s="219">
        <f>ROUND(IF($H$6=TRUE,C126*Содержание!$H$8*$I$4*(1+'4 Доп.опции'!$V$44),C126*Содержание!$H$8*$I$4),0)</f>
        <v>51735</v>
      </c>
      <c r="D26" s="219">
        <f>ROUND(IF($H$6=TRUE,D126*Содержание!$H$8*$I$4*(1+'4 Доп.опции'!$V$44),D126*Содержание!$H$8*$I$4),0)</f>
        <v>53277</v>
      </c>
      <c r="E26" s="219">
        <f>ROUND(IF($H$6=TRUE,E126*Содержание!$H$8*$I$4*(1+'4 Доп.опции'!$V$44),E126*Содержание!$H$8*$I$4),0)</f>
        <v>54890</v>
      </c>
      <c r="F26" s="219">
        <f>ROUND(IF($H$6=TRUE,F126*Содержание!$H$8*$I$4*(1+'4 Доп.опции'!$V$44),F126*Содержание!$H$8*$I$4),0)</f>
        <v>58745</v>
      </c>
      <c r="G26" s="219">
        <f>ROUND(IF($H$6=TRUE,G126*Содержание!$H$8*$I$4*(1+'4 Доп.опции'!$V$44),G126*Содержание!$H$8*$I$4),0)</f>
        <v>60918</v>
      </c>
      <c r="H26" s="219">
        <f>ROUND(IF($H$6=TRUE,H126*Содержание!$H$8*$I$4*(1+'4 Доп.опции'!$V$44),H126*Содержание!$H$8*$I$4),0)</f>
        <v>62600</v>
      </c>
      <c r="I26" s="218">
        <f>ROUND(I126*Содержание!$H$8*$I$4,0)</f>
        <v>65055</v>
      </c>
      <c r="J26" s="218">
        <f>ROUND(J126*Содержание!$H$8*$I$4,0)</f>
        <v>70101</v>
      </c>
      <c r="K26" s="218">
        <f>ROUND(K126*Содержание!$H$8*$I$4,0)</f>
        <v>74587</v>
      </c>
      <c r="L26" s="218">
        <f>ROUND(L126*Содержание!$H$8*$I$4,0)</f>
        <v>64564</v>
      </c>
      <c r="M26" s="218">
        <f>ROUND(M126*Содержание!$H$8*$I$4,0)</f>
        <v>79075</v>
      </c>
      <c r="N26" s="218">
        <f>ROUND(N126*Содержание!$H$8*$I$4,0)</f>
        <v>78864</v>
      </c>
      <c r="O26" s="218">
        <f>ROUND(O126*Содержание!$H$8*$I$4,0)</f>
        <v>81178</v>
      </c>
      <c r="P26" s="218">
        <f>ROUND(P126*Содержание!$H$8*$I$4,0)</f>
        <v>83631</v>
      </c>
      <c r="Q26" s="218">
        <f>ROUND(Q126*Содержание!$H$8*$I$4,0)</f>
        <v>86154</v>
      </c>
      <c r="R26" s="218">
        <f>ROUND(R126*Содержание!$H$8*$I$4,0)</f>
        <v>87066</v>
      </c>
      <c r="S26" s="218">
        <f>ROUND(S126*Содержание!$H$8*$I$4,0)</f>
        <v>91412</v>
      </c>
      <c r="T26" s="218">
        <f>ROUND(T126*Содержание!$H$8*$I$4,0)</f>
        <v>91552</v>
      </c>
      <c r="U26" s="218">
        <f>ROUND(U126*Содержание!$H$8*$I$4,0)</f>
        <v>94146</v>
      </c>
      <c r="V26" s="218">
        <f>ROUND(V126*Содержание!$H$8*$I$4,0)</f>
        <v>97020</v>
      </c>
      <c r="W26" s="218">
        <f>ROUND(W126*Содержание!$H$8*$I$4,0)</f>
        <v>99895</v>
      </c>
      <c r="X26" s="218">
        <f>ROUND(X126*Содержание!$H$8*$I$4,0)</f>
        <v>102838</v>
      </c>
      <c r="Y26" s="218">
        <f>ROUND(Y126*Содержание!$H$8*$I$4,0)</f>
        <v>103960</v>
      </c>
      <c r="Z26" s="218">
        <f>ROUND(Z126*Содержание!$H$8*$I$4,0)</f>
        <v>107115</v>
      </c>
      <c r="AA26" s="218">
        <f>ROUND(AA126*Содержание!$H$8*$I$4,0)</f>
        <v>110269</v>
      </c>
      <c r="AB26" s="218">
        <f>ROUND(AB126*Содержание!$H$8*$I$4,0)</f>
        <v>113564</v>
      </c>
      <c r="AC26" s="218">
        <f>ROUND(AC126*Содержание!$H$8*$I$4,0)</f>
        <v>119243</v>
      </c>
      <c r="AD26" s="218">
        <f>ROUND(AD126*Содержание!$H$8*$I$4,0)</f>
        <v>122958</v>
      </c>
      <c r="AE26" s="218">
        <f>ROUND(AE126*Содержание!$H$8*$I$4,0)</f>
        <v>126533</v>
      </c>
      <c r="AF26" s="218">
        <f>ROUND(AF126*Содержание!$H$8*$I$4,0)</f>
        <v>127865</v>
      </c>
      <c r="AG26" s="218">
        <f>ROUND(AG126*Содержание!$H$8*$I$4,0)</f>
        <v>140132</v>
      </c>
      <c r="AH26" s="218">
        <f>ROUND(AH126*Содержание!$H$8*$I$4,0)</f>
        <v>144269</v>
      </c>
      <c r="AI26" s="218">
        <f>ROUND(AI126*Содержание!$H$8*$I$4,0)</f>
        <v>148544</v>
      </c>
      <c r="AJ26" s="218">
        <f>ROUND(AJ126*Содержание!$H$8*$I$4,0)</f>
        <v>143708</v>
      </c>
    </row>
    <row r="27" spans="1:36" ht="2.25" customHeight="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</row>
    <row r="28" spans="1:36" ht="13.5" customHeight="1" x14ac:dyDescent="0.3">
      <c r="A28" s="57"/>
      <c r="B28" s="154" t="str">
        <f>IF($H$6=TRUE,"указаны цены на ворота с торсионными пружинами","указаны цены на ворота с пружинами растяжения.Наценка за торсионные пружины стандартного монтажа в зоне с зеленой заливкой = 5 %")</f>
        <v>указаны цены на ворота с пружинами растяжения.Наценка за торсионные пружины стандартного монтажа в зоне с зеленой заливкой = 5 %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.75" thickBot="1" x14ac:dyDescent="0.3">
      <c r="A29" s="1" t="s">
        <v>478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43" t="s">
        <v>120</v>
      </c>
      <c r="B30" s="45">
        <v>1750</v>
      </c>
      <c r="C30" s="45">
        <v>1875</v>
      </c>
      <c r="D30" s="45">
        <v>2000</v>
      </c>
      <c r="E30" s="45">
        <v>2125</v>
      </c>
      <c r="F30" s="45">
        <v>2250</v>
      </c>
      <c r="G30" s="45">
        <v>2375</v>
      </c>
      <c r="H30" s="45">
        <v>2500</v>
      </c>
      <c r="I30" s="45">
        <v>2625</v>
      </c>
      <c r="J30" s="45">
        <v>2750</v>
      </c>
      <c r="K30" s="45">
        <v>2875</v>
      </c>
      <c r="L30" s="45">
        <v>3000</v>
      </c>
      <c r="M30" s="45">
        <v>3125</v>
      </c>
      <c r="N30" s="45">
        <v>3250</v>
      </c>
      <c r="O30" s="45">
        <v>3375</v>
      </c>
      <c r="P30" s="45">
        <v>3500</v>
      </c>
      <c r="Q30" s="45">
        <v>3625</v>
      </c>
      <c r="R30" s="45">
        <v>3750</v>
      </c>
      <c r="S30" s="45">
        <v>3875</v>
      </c>
      <c r="T30" s="45">
        <v>4000</v>
      </c>
      <c r="U30" s="45">
        <v>4125</v>
      </c>
      <c r="V30" s="45">
        <v>4250</v>
      </c>
      <c r="W30" s="45">
        <v>4375</v>
      </c>
      <c r="X30" s="45">
        <v>4500</v>
      </c>
      <c r="Y30" s="45">
        <v>4625</v>
      </c>
      <c r="Z30" s="45">
        <v>4750</v>
      </c>
      <c r="AA30" s="45">
        <v>4875</v>
      </c>
      <c r="AB30" s="45">
        <v>5000</v>
      </c>
      <c r="AC30" s="45">
        <v>5125</v>
      </c>
      <c r="AD30" s="45">
        <v>5250</v>
      </c>
      <c r="AE30" s="45">
        <v>5375</v>
      </c>
      <c r="AF30" s="45">
        <v>5500</v>
      </c>
      <c r="AG30" s="45">
        <v>5625</v>
      </c>
      <c r="AH30" s="45">
        <v>5750</v>
      </c>
      <c r="AI30" s="45">
        <v>5875</v>
      </c>
      <c r="AJ30" s="45">
        <v>6000</v>
      </c>
    </row>
    <row r="31" spans="1:36" x14ac:dyDescent="0.25">
      <c r="A31" s="44">
        <v>1710</v>
      </c>
      <c r="B31" s="176">
        <f>ROUND(AM115*Содержание!$H$8*$I$4,0)</f>
        <v>37014</v>
      </c>
      <c r="C31" s="205">
        <f>ROUND(AN115*Содержание!$H$8*$I$4,0)</f>
        <v>38135</v>
      </c>
      <c r="D31" s="205">
        <f>ROUND(AO115*Содержание!$H$8*$I$4,0)</f>
        <v>39257</v>
      </c>
      <c r="E31" s="205">
        <f>ROUND(AP115*Содержание!$H$8*$I$4,0)</f>
        <v>40588</v>
      </c>
      <c r="F31" s="205">
        <f>ROUND(AQ115*Содержание!$H$8*$I$4,0)</f>
        <v>41991</v>
      </c>
      <c r="G31" s="205">
        <f>ROUND(AR115*Содержание!$H$8*$I$4,0)</f>
        <v>45216</v>
      </c>
      <c r="H31" s="205">
        <f>ROUND(AS115*Содержание!$H$8*$I$4,0)</f>
        <v>46267</v>
      </c>
      <c r="I31" s="205">
        <f>ROUND(AT115*Содержание!$H$8*$I$4,0)</f>
        <v>47459</v>
      </c>
      <c r="J31" s="205">
        <f>ROUND(AU115*Содержание!$H$8*$I$4,0)</f>
        <v>48720</v>
      </c>
      <c r="K31" s="205">
        <f>ROUND(AV115*Содержание!$H$8*$I$4,0)</f>
        <v>49912</v>
      </c>
      <c r="L31" s="205">
        <f>ROUND(AW115*Содержание!$H$8*$I$4,0)</f>
        <v>53627</v>
      </c>
      <c r="M31" s="205">
        <f>ROUND(AX115*Содержание!$H$8*$I$4,0)</f>
        <v>54258</v>
      </c>
      <c r="N31" s="205">
        <f>ROUND(AY115*Содержание!$H$8*$I$4,0)</f>
        <v>55310</v>
      </c>
      <c r="O31" s="205">
        <f>ROUND(AZ115*Содержание!$H$8*$I$4,0)</f>
        <v>57624</v>
      </c>
      <c r="P31" s="205">
        <f>ROUND(BA115*Содержание!$H$8*$I$4,0)</f>
        <v>62461</v>
      </c>
      <c r="Q31" s="205">
        <f>ROUND(BB115*Содержание!$H$8*$I$4,0)</f>
        <v>64493</v>
      </c>
      <c r="R31" s="205">
        <f>ROUND(BC115*Содержание!$H$8*$I$4,0)</f>
        <v>66316</v>
      </c>
      <c r="S31" s="205">
        <f>ROUND(BD115*Содержание!$H$8*$I$4,0)</f>
        <v>68419</v>
      </c>
      <c r="T31" s="205">
        <f>ROUND(BE115*Содержание!$H$8*$I$4,0)</f>
        <v>70382</v>
      </c>
      <c r="U31" s="205">
        <f>ROUND(BF115*Содержание!$H$8*$I$4,0)</f>
        <v>72555</v>
      </c>
      <c r="V31" s="205">
        <f>ROUND(BG115*Содержание!$H$8*$I$4,0)</f>
        <v>74027</v>
      </c>
      <c r="W31" s="205">
        <f>ROUND(BH115*Содержание!$H$8*$I$4,0)</f>
        <v>75429</v>
      </c>
      <c r="X31" s="205">
        <f>ROUND(BI115*Содержание!$H$8*$I$4,0)</f>
        <v>76971</v>
      </c>
      <c r="Y31" s="205">
        <f>ROUND(BJ115*Содержание!$H$8*$I$4,0)</f>
        <v>78514</v>
      </c>
      <c r="Z31" s="205">
        <f>ROUND(BK115*Содержание!$H$8*$I$4,0)</f>
        <v>80056</v>
      </c>
      <c r="AA31" s="205">
        <f>ROUND(BL115*Содержание!$H$8*$I$4,0)</f>
        <v>81739</v>
      </c>
      <c r="AB31" s="205">
        <f>ROUND(BM115*Содержание!$H$8*$I$4,0)</f>
        <v>83281</v>
      </c>
      <c r="AC31" s="205">
        <f>ROUND(BN115*Содержание!$H$8*$I$4,0)</f>
        <v>89240</v>
      </c>
      <c r="AD31" s="205">
        <f>ROUND(BO115*Содержание!$H$8*$I$4,0)</f>
        <v>91973</v>
      </c>
      <c r="AE31" s="205">
        <f>ROUND(BP115*Содержание!$H$8*$I$4,0)</f>
        <v>94567</v>
      </c>
      <c r="AF31" s="205">
        <f>ROUND(BQ115*Содержание!$H$8*$I$4,0)</f>
        <v>97511</v>
      </c>
      <c r="AG31" s="205">
        <f>ROUND(BR115*Содержание!$H$8*$I$4,0)</f>
        <v>100456</v>
      </c>
      <c r="AH31" s="205">
        <f>ROUND(BS115*Содержание!$H$8*$I$4,0)</f>
        <v>103399</v>
      </c>
      <c r="AI31" s="205">
        <f>ROUND(BT115*Содержание!$H$8*$I$4,0)</f>
        <v>106484</v>
      </c>
      <c r="AJ31" s="205">
        <f>ROUND(BU115*Содержание!$H$8*$I$4,0)</f>
        <v>109779</v>
      </c>
    </row>
    <row r="32" spans="1:36" x14ac:dyDescent="0.25">
      <c r="A32" s="44">
        <v>1835</v>
      </c>
      <c r="B32" s="205">
        <f>ROUND(AM116*Содержание!$H$8*$I$4,0)</f>
        <v>37854</v>
      </c>
      <c r="C32" s="205">
        <f>ROUND(AN116*Содержание!$H$8*$I$4,0)</f>
        <v>39046</v>
      </c>
      <c r="D32" s="205">
        <f>ROUND(AO116*Содержание!$H$8*$I$4,0)</f>
        <v>40098</v>
      </c>
      <c r="E32" s="205">
        <f>ROUND(AP116*Содержание!$H$8*$I$4,0)</f>
        <v>41289</v>
      </c>
      <c r="F32" s="205">
        <f>ROUND(AQ116*Содержание!$H$8*$I$4,0)</f>
        <v>42832</v>
      </c>
      <c r="G32" s="205">
        <f>ROUND(AR116*Содержание!$H$8*$I$4,0)</f>
        <v>46127</v>
      </c>
      <c r="H32" s="205">
        <f>ROUND(AS116*Содержание!$H$8*$I$4,0)</f>
        <v>47319</v>
      </c>
      <c r="I32" s="205">
        <f>ROUND(AT116*Содержание!$H$8*$I$4,0)</f>
        <v>48441</v>
      </c>
      <c r="J32" s="205">
        <f>ROUND(AU116*Содержание!$H$8*$I$4,0)</f>
        <v>49701</v>
      </c>
      <c r="K32" s="205">
        <f>ROUND(AV116*Содержание!$H$8*$I$4,0)</f>
        <v>50894</v>
      </c>
      <c r="L32" s="205">
        <f>ROUND(AW116*Содержание!$H$8*$I$4,0)</f>
        <v>54679</v>
      </c>
      <c r="M32" s="205">
        <f>ROUND(AX116*Содержание!$H$8*$I$4,0)</f>
        <v>55310</v>
      </c>
      <c r="N32" s="205">
        <f>ROUND(AY116*Содержание!$H$8*$I$4,0)</f>
        <v>56502</v>
      </c>
      <c r="O32" s="205">
        <f>ROUND(AZ116*Содержание!$H$8*$I$4,0)</f>
        <v>58745</v>
      </c>
      <c r="P32" s="205">
        <f>ROUND(BA116*Содержание!$H$8*$I$4,0)</f>
        <v>63792</v>
      </c>
      <c r="Q32" s="205">
        <f>ROUND(BB116*Содержание!$H$8*$I$4,0)</f>
        <v>65755</v>
      </c>
      <c r="R32" s="205">
        <f>ROUND(BC116*Содержание!$H$8*$I$4,0)</f>
        <v>67719</v>
      </c>
      <c r="S32" s="205">
        <f>ROUND(BD116*Содержание!$H$8*$I$4,0)</f>
        <v>69821</v>
      </c>
      <c r="T32" s="205">
        <f>ROUND(BE116*Содержание!$H$8*$I$4,0)</f>
        <v>71783</v>
      </c>
      <c r="U32" s="205">
        <f>ROUND(BF116*Содержание!$H$8*$I$4,0)</f>
        <v>73957</v>
      </c>
      <c r="V32" s="205">
        <f>ROUND(BG116*Содержание!$H$8*$I$4,0)</f>
        <v>75499</v>
      </c>
      <c r="W32" s="205">
        <f>ROUND(BH116*Содержание!$H$8*$I$4,0)</f>
        <v>76971</v>
      </c>
      <c r="X32" s="205">
        <f>ROUND(BI116*Содержание!$H$8*$I$4,0)</f>
        <v>78584</v>
      </c>
      <c r="Y32" s="205">
        <f>ROUND(BJ116*Содержание!$H$8*$I$4,0)</f>
        <v>80126</v>
      </c>
      <c r="Z32" s="205">
        <f>ROUND(BK116*Содержание!$H$8*$I$4,0)</f>
        <v>81739</v>
      </c>
      <c r="AA32" s="205">
        <f>ROUND(BL116*Содержание!$H$8*$I$4,0)</f>
        <v>83281</v>
      </c>
      <c r="AB32" s="205">
        <f>ROUND(BM116*Содержание!$H$8*$I$4,0)</f>
        <v>85033</v>
      </c>
      <c r="AC32" s="205">
        <f>ROUND(BN116*Содержание!$H$8*$I$4,0)</f>
        <v>91061</v>
      </c>
      <c r="AD32" s="205">
        <f>ROUND(BO116*Содержание!$H$8*$I$4,0)</f>
        <v>93865</v>
      </c>
      <c r="AE32" s="205">
        <f>ROUND(BP116*Содержание!$H$8*$I$4,0)</f>
        <v>96600</v>
      </c>
      <c r="AF32" s="205">
        <f>ROUND(BQ116*Содержание!$H$8*$I$4,0)</f>
        <v>99404</v>
      </c>
      <c r="AG32" s="205">
        <f>ROUND(BR116*Содержание!$H$8*$I$4,0)</f>
        <v>102488</v>
      </c>
      <c r="AH32" s="205">
        <f>ROUND(BS116*Содержание!$H$8*$I$4,0)</f>
        <v>105573</v>
      </c>
      <c r="AI32" s="205">
        <f>ROUND(BT116*Содержание!$H$8*$I$4,0)</f>
        <v>108657</v>
      </c>
      <c r="AJ32" s="205">
        <f>ROUND(BU116*Содержание!$H$8*$I$4,0)</f>
        <v>112022</v>
      </c>
    </row>
    <row r="33" spans="1:36" x14ac:dyDescent="0.25">
      <c r="A33" s="44">
        <v>1960</v>
      </c>
      <c r="B33" s="205">
        <f>ROUND(AM117*Содержание!$H$8*$I$4,0)</f>
        <v>38976</v>
      </c>
      <c r="C33" s="205">
        <f>ROUND(AN117*Содержание!$H$8*$I$4,0)</f>
        <v>40028</v>
      </c>
      <c r="D33" s="219">
        <f>ROUND(IF($H$6=TRUE,AO117*Содержание!$H$8*$I$4*(1+'4 Доп.опции'!$V$44),AO117*Содержание!$H$8*$I$4),0)</f>
        <v>41220</v>
      </c>
      <c r="E33" s="219">
        <f>ROUND(IF($H$6=TRUE,AP117*Содержание!$H$8*$I$4*(1+'4 Доп.опции'!$V$44),AP117*Содержание!$H$8*$I$4),0)</f>
        <v>43323</v>
      </c>
      <c r="F33" s="219">
        <f>ROUND(IF($H$6=TRUE,AQ117*Содержание!$H$8*$I$4*(1+'4 Доп.опции'!$V$44),AQ117*Содержание!$H$8*$I$4),0)</f>
        <v>43953</v>
      </c>
      <c r="G33" s="219">
        <f>ROUND(IF($H$6=TRUE,AR117*Содержание!$H$8*$I$4*(1+'4 Доп.опции'!$V$44),AR117*Содержание!$H$8*$I$4),0)</f>
        <v>43743</v>
      </c>
      <c r="H33" s="219">
        <f>ROUND(IF($H$6=TRUE,AS117*Содержание!$H$8*$I$4*(1+'4 Доп.опции'!$V$44),AS117*Содержание!$H$8*$I$4),0)</f>
        <v>43953</v>
      </c>
      <c r="I33" s="219">
        <f>ROUND(IF($H$6=TRUE,AT117*Содержание!$H$8*$I$4*(1+'4 Доп.опции'!$V$44),AT117*Содержание!$H$8*$I$4),0)</f>
        <v>50193</v>
      </c>
      <c r="J33" s="219">
        <f>ROUND(IF($H$6=TRUE,AU117*Содержание!$H$8*$I$4*(1+'4 Доп.опции'!$V$44),AU117*Содержание!$H$8*$I$4),0)</f>
        <v>50894</v>
      </c>
      <c r="K33" s="219">
        <f>ROUND(IF($H$6=TRUE,AV117*Содержание!$H$8*$I$4*(1+'4 Доп.опции'!$V$44),AV117*Содержание!$H$8*$I$4),0)</f>
        <v>52296</v>
      </c>
      <c r="L33" s="219">
        <f>ROUND(IF($H$6=TRUE,AW117*Содержание!$H$8*$I$4*(1+'4 Доп.опции'!$V$44),AW117*Содержание!$H$8*$I$4),0)</f>
        <v>56361</v>
      </c>
      <c r="M33" s="219">
        <f>ROUND(IF($H$6=TRUE,AX117*Содержание!$H$8*$I$4*(1+'4 Доп.опции'!$V$44),AX117*Содержание!$H$8*$I$4),0)</f>
        <v>57133</v>
      </c>
      <c r="N33" s="219">
        <f>ROUND(IF($H$6=TRUE,AY117*Содержание!$H$8*$I$4*(1+'4 Доп.опции'!$V$44),AY117*Содержание!$H$8*$I$4),0)</f>
        <v>58324</v>
      </c>
      <c r="O33" s="219">
        <f>ROUND(IF($H$6=TRUE,AZ117*Содержание!$H$8*$I$4*(1+'4 Доп.опции'!$V$44),AZ117*Содержание!$H$8*$I$4),0)</f>
        <v>62390</v>
      </c>
      <c r="P33" s="219">
        <f>ROUND(IF($H$6=TRUE,BA117*Содержание!$H$8*$I$4*(1+'4 Доп.опции'!$V$44),BA117*Содержание!$H$8*$I$4),0)</f>
        <v>65685</v>
      </c>
      <c r="Q33" s="205">
        <f>ROUND(BB117*Содержание!$H$8*$I$4,0)</f>
        <v>66876</v>
      </c>
      <c r="R33" s="205">
        <f>ROUND(BC117*Содержание!$H$8*$I$4,0)</f>
        <v>68840</v>
      </c>
      <c r="S33" s="205">
        <f>ROUND(BD117*Содержание!$H$8*$I$4,0)</f>
        <v>70943</v>
      </c>
      <c r="T33" s="205">
        <f>ROUND(BE117*Содержание!$H$8*$I$4,0)</f>
        <v>73116</v>
      </c>
      <c r="U33" s="205">
        <f>ROUND(BF117*Содержание!$H$8*$I$4,0)</f>
        <v>75359</v>
      </c>
      <c r="V33" s="205">
        <f>ROUND(BG117*Содержание!$H$8*$I$4,0)</f>
        <v>76832</v>
      </c>
      <c r="W33" s="205">
        <f>ROUND(BH117*Содержание!$H$8*$I$4,0)</f>
        <v>78303</v>
      </c>
      <c r="X33" s="205">
        <f>ROUND(BI117*Содержание!$H$8*$I$4,0)</f>
        <v>79915</v>
      </c>
      <c r="Y33" s="205">
        <f>ROUND(BJ117*Содержание!$H$8*$I$4,0)</f>
        <v>81528</v>
      </c>
      <c r="Z33" s="205">
        <f>ROUND(BK117*Содержание!$H$8*$I$4,0)</f>
        <v>83141</v>
      </c>
      <c r="AA33" s="205">
        <f>ROUND(BL117*Содержание!$H$8*$I$4,0)</f>
        <v>84893</v>
      </c>
      <c r="AB33" s="205">
        <f>ROUND(BM117*Содержание!$H$8*$I$4,0)</f>
        <v>86435</v>
      </c>
      <c r="AC33" s="205">
        <f>ROUND(BN117*Содержание!$H$8*$I$4,0)</f>
        <v>92604</v>
      </c>
      <c r="AD33" s="205">
        <f>ROUND(BO117*Содержание!$H$8*$I$4,0)</f>
        <v>95408</v>
      </c>
      <c r="AE33" s="205">
        <f>ROUND(BP117*Содержание!$H$8*$I$4,0)</f>
        <v>98282</v>
      </c>
      <c r="AF33" s="205">
        <f>ROUND(BQ117*Содержание!$H$8*$I$4,0)</f>
        <v>101296</v>
      </c>
      <c r="AG33" s="205">
        <f>ROUND(BR117*Содержание!$H$8*$I$4,0)</f>
        <v>104311</v>
      </c>
      <c r="AH33" s="205">
        <f>ROUND(BS117*Содержание!$H$8*$I$4,0)</f>
        <v>107395</v>
      </c>
      <c r="AI33" s="205">
        <f>ROUND(BT117*Содержание!$H$8*$I$4,0)</f>
        <v>110690</v>
      </c>
      <c r="AJ33" s="205">
        <f>ROUND(BU117*Содержание!$H$8*$I$4,0)</f>
        <v>113915</v>
      </c>
    </row>
    <row r="34" spans="1:36" x14ac:dyDescent="0.25">
      <c r="A34" s="44">
        <v>2085</v>
      </c>
      <c r="B34" s="205">
        <f>ROUND(AM118*Содержание!$H$8*$I$4,0)</f>
        <v>40799</v>
      </c>
      <c r="C34" s="219">
        <f>ROUND(IF($H$6=TRUE,AN118*Содержание!$H$8*$I$4*(1+'4 Доп.опции'!$V$44),AN118*Содержание!$H$8*$I$4),0)</f>
        <v>41991</v>
      </c>
      <c r="D34" s="219">
        <f>ROUND(IF($H$6=TRUE,AO118*Содержание!$H$8*$I$4*(1+'4 Доп.опции'!$V$44),AO118*Содержание!$H$8*$I$4),0)</f>
        <v>43252</v>
      </c>
      <c r="E34" s="219">
        <f>ROUND(IF($H$6=TRUE,AP118*Содержание!$H$8*$I$4*(1+'4 Доп.опции'!$V$44),AP118*Содержание!$H$8*$I$4),0)</f>
        <v>44514</v>
      </c>
      <c r="F34" s="219">
        <f>ROUND(IF($H$6=TRUE,AQ118*Содержание!$H$8*$I$4*(1+'4 Доп.опции'!$V$44),AQ118*Содержание!$H$8*$I$4),0)</f>
        <v>45216</v>
      </c>
      <c r="G34" s="219">
        <f>ROUND(IF($H$6=TRUE,AR118*Содержание!$H$8*$I$4*(1+'4 Доп.опции'!$V$44),AR118*Содержание!$H$8*$I$4),0)</f>
        <v>43884</v>
      </c>
      <c r="H34" s="219">
        <f>ROUND(IF($H$6=TRUE,AS118*Содержание!$H$8*$I$4*(1+'4 Доп.опции'!$V$44),AS118*Содержание!$H$8*$I$4),0)</f>
        <v>43674</v>
      </c>
      <c r="I34" s="219">
        <f>ROUND(IF($H$6=TRUE,AT118*Содержание!$H$8*$I$4*(1+'4 Доп.опции'!$V$44),AT118*Содержание!$H$8*$I$4),0)</f>
        <v>51034</v>
      </c>
      <c r="J34" s="219">
        <f>ROUND(IF($H$6=TRUE,AU118*Содержание!$H$8*$I$4*(1+'4 Доп.опции'!$V$44),AU118*Содержание!$H$8*$I$4),0)</f>
        <v>50402</v>
      </c>
      <c r="K34" s="219">
        <f>ROUND(IF($H$6=TRUE,AV118*Содержание!$H$8*$I$4*(1+'4 Доп.опции'!$V$44),AV118*Содержание!$H$8*$I$4),0)</f>
        <v>56292</v>
      </c>
      <c r="L34" s="219">
        <f>ROUND(IF($H$6=TRUE,AW118*Содержание!$H$8*$I$4*(1+'4 Доп.опции'!$V$44),AW118*Содержание!$H$8*$I$4),0)</f>
        <v>56292</v>
      </c>
      <c r="M34" s="219">
        <f>ROUND(IF($H$6=TRUE,AX118*Содержание!$H$8*$I$4*(1+'4 Доп.опции'!$V$44),AX118*Содержание!$H$8*$I$4),0)</f>
        <v>59446</v>
      </c>
      <c r="N34" s="219">
        <f>ROUND(IF($H$6=TRUE,AY118*Содержание!$H$8*$I$4*(1+'4 Доп.опции'!$V$44),AY118*Содержание!$H$8*$I$4),0)</f>
        <v>55451</v>
      </c>
      <c r="O34" s="219">
        <f>ROUND(IF($H$6=TRUE,AZ118*Содержание!$H$8*$I$4*(1+'4 Доп.опции'!$V$44),AZ118*Содержание!$H$8*$I$4),0)</f>
        <v>64633</v>
      </c>
      <c r="P34" s="219">
        <f>ROUND(IF($H$6=TRUE,BA118*Содержание!$H$8*$I$4*(1+'4 Доп.опции'!$V$44),BA118*Содержание!$H$8*$I$4),0)</f>
        <v>59516</v>
      </c>
      <c r="Q34" s="205">
        <f>ROUND(BB118*Содержание!$H$8*$I$4,0)</f>
        <v>70101</v>
      </c>
      <c r="R34" s="205">
        <f>ROUND(BC118*Содержание!$H$8*$I$4,0)</f>
        <v>63652</v>
      </c>
      <c r="S34" s="205">
        <f>ROUND(BD118*Содержание!$H$8*$I$4,0)</f>
        <v>69751</v>
      </c>
      <c r="T34" s="205">
        <f>ROUND(BE118*Содержание!$H$8*$I$4,0)</f>
        <v>67719</v>
      </c>
      <c r="U34" s="205">
        <f>ROUND(BF118*Содержание!$H$8*$I$4,0)</f>
        <v>75429</v>
      </c>
      <c r="V34" s="205">
        <f>ROUND(BG118*Содержание!$H$8*$I$4,0)</f>
        <v>72065</v>
      </c>
      <c r="W34" s="205">
        <f>ROUND(BH118*Содержание!$H$8*$I$4,0)</f>
        <v>77532</v>
      </c>
      <c r="X34" s="205">
        <f>ROUND(BI118*Содержание!$H$8*$I$4,0)</f>
        <v>74658</v>
      </c>
      <c r="Y34" s="205">
        <f>ROUND(BJ118*Содержание!$H$8*$I$4,0)</f>
        <v>82299</v>
      </c>
      <c r="Z34" s="205">
        <f>ROUND(BK118*Содержание!$H$8*$I$4,0)</f>
        <v>77672</v>
      </c>
      <c r="AA34" s="205">
        <f>ROUND(BL118*Содержание!$H$8*$I$4,0)</f>
        <v>84192</v>
      </c>
      <c r="AB34" s="205">
        <f>ROUND(BM118*Содержание!$H$8*$I$4,0)</f>
        <v>81878</v>
      </c>
      <c r="AC34" s="205">
        <f>ROUND(BN118*Содержание!$H$8*$I$4,0)</f>
        <v>96529</v>
      </c>
      <c r="AD34" s="205">
        <f>ROUND(BO118*Содержание!$H$8*$I$4,0)</f>
        <v>96670</v>
      </c>
      <c r="AE34" s="205">
        <f>ROUND(BP118*Содержание!$H$8*$I$4,0)</f>
        <v>99684</v>
      </c>
      <c r="AF34" s="205">
        <f>ROUND(BQ118*Содержание!$H$8*$I$4,0)</f>
        <v>87766</v>
      </c>
      <c r="AG34" s="205">
        <f>ROUND(BR118*Содержание!$H$8*$I$4,0)</f>
        <v>106905</v>
      </c>
      <c r="AH34" s="205">
        <f>ROUND(BS118*Содержание!$H$8*$I$4,0)</f>
        <v>108937</v>
      </c>
      <c r="AI34" s="205">
        <f>ROUND(BT118*Содержание!$H$8*$I$4,0)</f>
        <v>112162</v>
      </c>
      <c r="AJ34" s="205">
        <f>ROUND(BU118*Содержание!$H$8*$I$4,0)</f>
        <v>94007</v>
      </c>
    </row>
    <row r="35" spans="1:36" x14ac:dyDescent="0.25">
      <c r="A35" s="44">
        <v>2210</v>
      </c>
      <c r="B35" s="219">
        <f>ROUND(IF($H$6=TRUE,AM119*Содержание!$H$8*$I$4*(1+'4 Доп.опции'!$V$44),AM119*Содержание!$H$8*$I$4),0)</f>
        <v>42902</v>
      </c>
      <c r="C35" s="219">
        <f>ROUND(IF($H$6=TRUE,AN119*Содержание!$H$8*$I$4*(1+'4 Доп.опции'!$V$44),AN119*Содержание!$H$8*$I$4),0)</f>
        <v>44164</v>
      </c>
      <c r="D35" s="219">
        <f>ROUND(IF($H$6=TRUE,AO119*Содержание!$H$8*$I$4*(1+'4 Доп.опции'!$V$44),AO119*Содержание!$H$8*$I$4),0)</f>
        <v>45495</v>
      </c>
      <c r="E35" s="219">
        <f>ROUND(IF($H$6=TRUE,AP119*Содержание!$H$8*$I$4*(1+'4 Доп.опции'!$V$44),AP119*Содержание!$H$8*$I$4),0)</f>
        <v>46968</v>
      </c>
      <c r="F35" s="219">
        <f>ROUND(IF($H$6=TRUE,AQ119*Содержание!$H$8*$I$4*(1+'4 Доп.опции'!$V$44),AQ119*Содержание!$H$8*$I$4),0)</f>
        <v>45216</v>
      </c>
      <c r="G35" s="219">
        <f>ROUND(IF($H$6=TRUE,AR119*Содержание!$H$8*$I$4*(1+'4 Доп.опции'!$V$44),AR119*Содержание!$H$8*$I$4),0)</f>
        <v>43674</v>
      </c>
      <c r="H35" s="219">
        <f>ROUND(IF($H$6=TRUE,AS119*Содержание!$H$8*$I$4*(1+'4 Доп.опции'!$V$44),AS119*Содержание!$H$8*$I$4),0)</f>
        <v>43813</v>
      </c>
      <c r="I35" s="219">
        <f>ROUND(IF($H$6=TRUE,AT119*Содержание!$H$8*$I$4*(1+'4 Доп.опции'!$V$44),AT119*Содержание!$H$8*$I$4),0)</f>
        <v>49211</v>
      </c>
      <c r="J35" s="219">
        <f>ROUND(IF($H$6=TRUE,AU119*Содержание!$H$8*$I$4*(1+'4 Доп.опции'!$V$44),AU119*Содержание!$H$8*$I$4),0)</f>
        <v>51665</v>
      </c>
      <c r="K35" s="219">
        <f>ROUND(IF($H$6=TRUE,AV119*Содержание!$H$8*$I$4*(1+'4 Доп.опции'!$V$44),AV119*Содержание!$H$8*$I$4),0)</f>
        <v>57483</v>
      </c>
      <c r="L35" s="219">
        <f>ROUND(IF($H$6=TRUE,AW119*Содержание!$H$8*$I$4*(1+'4 Доп.опции'!$V$44),AW119*Содержание!$H$8*$I$4),0)</f>
        <v>55730</v>
      </c>
      <c r="M35" s="219">
        <f>ROUND(IF($H$6=TRUE,AX119*Содержание!$H$8*$I$4*(1+'4 Доп.опции'!$V$44),AX119*Содержание!$H$8*$I$4),0)</f>
        <v>61760</v>
      </c>
      <c r="N35" s="219">
        <f>ROUND(IF($H$6=TRUE,AY119*Содержание!$H$8*$I$4*(1+'4 Доп.опции'!$V$44),AY119*Содержание!$H$8*$I$4),0)</f>
        <v>57133</v>
      </c>
      <c r="O35" s="219">
        <f>ROUND(IF($H$6=TRUE,AZ119*Содержание!$H$8*$I$4*(1+'4 Доп.опции'!$V$44),AZ119*Содержание!$H$8*$I$4),0)</f>
        <v>66526</v>
      </c>
      <c r="P35" s="219">
        <f>ROUND(IF($H$6=TRUE,BA119*Содержание!$H$8*$I$4*(1+'4 Доп.опции'!$V$44),BA119*Содержание!$H$8*$I$4),0)</f>
        <v>60708</v>
      </c>
      <c r="Q35" s="205">
        <f>ROUND(BB119*Содержание!$H$8*$I$4,0)</f>
        <v>70873</v>
      </c>
      <c r="R35" s="205">
        <f>ROUND(BC119*Содержание!$H$8*$I$4,0)</f>
        <v>66176</v>
      </c>
      <c r="S35" s="205">
        <f>ROUND(BD119*Содержание!$H$8*$I$4,0)</f>
        <v>73677</v>
      </c>
      <c r="T35" s="205">
        <f>ROUND(BE119*Содержание!$H$8*$I$4,0)</f>
        <v>69962</v>
      </c>
      <c r="U35" s="205">
        <f>ROUND(BF119*Содержание!$H$8*$I$4,0)</f>
        <v>77041</v>
      </c>
      <c r="V35" s="205">
        <f>ROUND(BG119*Содержание!$H$8*$I$4,0)</f>
        <v>74378</v>
      </c>
      <c r="W35" s="205">
        <f>ROUND(BH119*Содержание!$H$8*$I$4,0)</f>
        <v>81388</v>
      </c>
      <c r="X35" s="205">
        <f>ROUND(BI119*Содержание!$H$8*$I$4,0)</f>
        <v>76621</v>
      </c>
      <c r="Y35" s="205">
        <f>ROUND(BJ119*Содержание!$H$8*$I$4,0)</f>
        <v>83842</v>
      </c>
      <c r="Z35" s="205">
        <f>ROUND(BK119*Содержание!$H$8*$I$4,0)</f>
        <v>79495</v>
      </c>
      <c r="AA35" s="205">
        <f>ROUND(BL119*Содержание!$H$8*$I$4,0)</f>
        <v>87977</v>
      </c>
      <c r="AB35" s="205">
        <f>ROUND(BM119*Содержание!$H$8*$I$4,0)</f>
        <v>82369</v>
      </c>
      <c r="AC35" s="205">
        <f>ROUND(BN119*Содержание!$H$8*$I$4,0)</f>
        <v>97721</v>
      </c>
      <c r="AD35" s="205">
        <f>ROUND(BO119*Содержание!$H$8*$I$4,0)</f>
        <v>100456</v>
      </c>
      <c r="AE35" s="205">
        <f>ROUND(BP119*Содержание!$H$8*$I$4,0)</f>
        <v>103399</v>
      </c>
      <c r="AF35" s="205">
        <f>ROUND(BQ119*Содержание!$H$8*$I$4,0)</f>
        <v>90080</v>
      </c>
      <c r="AG35" s="205">
        <f>ROUND(BR119*Содержание!$H$8*$I$4,0)</f>
        <v>109708</v>
      </c>
      <c r="AH35" s="205">
        <f>ROUND(BS119*Содержание!$H$8*$I$4,0)</f>
        <v>111812</v>
      </c>
      <c r="AI35" s="205">
        <f>ROUND(BT119*Содержание!$H$8*$I$4,0)</f>
        <v>115246</v>
      </c>
      <c r="AJ35" s="205">
        <f>ROUND(BU119*Содержание!$H$8*$I$4,0)</f>
        <v>97161</v>
      </c>
    </row>
    <row r="36" spans="1:36" x14ac:dyDescent="0.25">
      <c r="A36" s="44">
        <v>2335</v>
      </c>
      <c r="B36" s="219">
        <f>ROUND(IF($H$6=TRUE,AM120*Содержание!$H$8*$I$4*(1+'4 Доп.опции'!$V$44),AM120*Содержание!$H$8*$I$4),0)</f>
        <v>43953</v>
      </c>
      <c r="C36" s="219">
        <f>ROUND(IF($H$6=TRUE,AN120*Содержание!$H$8*$I$4*(1+'4 Доп.опции'!$V$44),AN120*Содержание!$H$8*$I$4),0)</f>
        <v>45216</v>
      </c>
      <c r="D36" s="219">
        <f>ROUND(IF($H$6=TRUE,AO120*Содержание!$H$8*$I$4*(1+'4 Доп.опции'!$V$44),AO120*Содержание!$H$8*$I$4),0)</f>
        <v>46547</v>
      </c>
      <c r="E36" s="219">
        <f>ROUND(IF($H$6=TRUE,AP120*Содержание!$H$8*$I$4*(1+'4 Доп.опции'!$V$44),AP120*Содержание!$H$8*$I$4),0)</f>
        <v>47949</v>
      </c>
      <c r="F36" s="219">
        <f>ROUND(IF($H$6=TRUE,AQ120*Содержание!$H$8*$I$4*(1+'4 Доп.опции'!$V$44),AQ120*Содержание!$H$8*$I$4),0)</f>
        <v>51104</v>
      </c>
      <c r="G36" s="219">
        <f>ROUND(IF($H$6=TRUE,AR120*Содержание!$H$8*$I$4*(1+'4 Доп.опции'!$V$44),AR120*Содержание!$H$8*$I$4),0)</f>
        <v>44444</v>
      </c>
      <c r="H36" s="219">
        <f>ROUND(IF($H$6=TRUE,AS120*Содержание!$H$8*$I$4*(1+'4 Доп.опции'!$V$44),AS120*Содержание!$H$8*$I$4),0)</f>
        <v>44655</v>
      </c>
      <c r="I36" s="219">
        <f>ROUND(IF($H$6=TRUE,AT120*Содержание!$H$8*$I$4*(1+'4 Доп.опции'!$V$44),AT120*Содержание!$H$8*$I$4),0)</f>
        <v>54890</v>
      </c>
      <c r="J36" s="219">
        <f>ROUND(IF($H$6=TRUE,AU120*Содержание!$H$8*$I$4*(1+'4 Доп.опции'!$V$44),AU120*Содержание!$H$8*$I$4),0)</f>
        <v>52296</v>
      </c>
      <c r="K36" s="219">
        <f>ROUND(IF($H$6=TRUE,AV120*Содержание!$H$8*$I$4*(1+'4 Доп.опции'!$V$44),AV120*Содержание!$H$8*$I$4),0)</f>
        <v>59025</v>
      </c>
      <c r="L36" s="219">
        <f>ROUND(IF($H$6=TRUE,AW120*Содержание!$H$8*$I$4*(1+'4 Доп.опции'!$V$44),AW120*Содержание!$H$8*$I$4),0)</f>
        <v>56782</v>
      </c>
      <c r="M36" s="219">
        <f>ROUND(IF($H$6=TRUE,AX120*Содержание!$H$8*$I$4*(1+'4 Доп.опции'!$V$44),AX120*Содержание!$H$8*$I$4),0)</f>
        <v>64493</v>
      </c>
      <c r="N36" s="219">
        <f>ROUND(IF($H$6=TRUE,AY120*Содержание!$H$8*$I$4*(1+'4 Доп.опции'!$V$44),AY120*Содержание!$H$8*$I$4),0)</f>
        <v>58535</v>
      </c>
      <c r="O36" s="219">
        <f>ROUND(IF($H$6=TRUE,AZ120*Содержание!$H$8*$I$4*(1+'4 Доп.опции'!$V$44),AZ120*Содержание!$H$8*$I$4),0)</f>
        <v>67998</v>
      </c>
      <c r="P36" s="205">
        <f>ROUND(BA120*Содержание!$H$8*$I$4,0)</f>
        <v>62952</v>
      </c>
      <c r="Q36" s="205">
        <f>ROUND(BB120*Содержание!$H$8*$I$4,0)</f>
        <v>74378</v>
      </c>
      <c r="R36" s="205">
        <f>ROUND(BC120*Содержание!$H$8*$I$4,0)</f>
        <v>66737</v>
      </c>
      <c r="S36" s="205">
        <f>ROUND(BD120*Содержание!$H$8*$I$4,0)</f>
        <v>75780</v>
      </c>
      <c r="T36" s="205">
        <f>ROUND(BE120*Содержание!$H$8*$I$4,0)</f>
        <v>71433</v>
      </c>
      <c r="U36" s="205">
        <f>ROUND(BF120*Содержание!$H$8*$I$4,0)</f>
        <v>81668</v>
      </c>
      <c r="V36" s="205">
        <f>ROUND(BG120*Содержание!$H$8*$I$4,0)</f>
        <v>75359</v>
      </c>
      <c r="W36" s="205">
        <f>ROUND(BH120*Содержание!$H$8*$I$4,0)</f>
        <v>83210</v>
      </c>
      <c r="X36" s="205">
        <f>ROUND(BI120*Содержание!$H$8*$I$4,0)</f>
        <v>78793</v>
      </c>
      <c r="Y36" s="205">
        <f>ROUND(BJ120*Содержание!$H$8*$I$4,0)</f>
        <v>88888</v>
      </c>
      <c r="Z36" s="205">
        <f>ROUND(BK120*Содержание!$H$8*$I$4,0)</f>
        <v>81528</v>
      </c>
      <c r="AA36" s="205">
        <f>ROUND(BL120*Содержание!$H$8*$I$4,0)</f>
        <v>92112</v>
      </c>
      <c r="AB36" s="205">
        <f>ROUND(BM120*Содержание!$H$8*$I$4,0)</f>
        <v>84963</v>
      </c>
      <c r="AC36" s="205">
        <f>ROUND(BN120*Содержание!$H$8*$I$4,0)</f>
        <v>103890</v>
      </c>
      <c r="AD36" s="205">
        <f>ROUND(BO120*Содержание!$H$8*$I$4,0)</f>
        <v>103470</v>
      </c>
      <c r="AE36" s="205">
        <f>ROUND(BP120*Содержание!$H$8*$I$4,0)</f>
        <v>106694</v>
      </c>
      <c r="AF36" s="205">
        <f>ROUND(BQ120*Содержание!$H$8*$I$4,0)</f>
        <v>91061</v>
      </c>
      <c r="AG36" s="205">
        <f>ROUND(BR120*Содержание!$H$8*$I$4,0)</f>
        <v>115387</v>
      </c>
      <c r="AH36" s="205">
        <f>ROUND(BS120*Содержание!$H$8*$I$4,0)</f>
        <v>113003</v>
      </c>
      <c r="AI36" s="205">
        <f>ROUND(BT120*Содержание!$H$8*$I$4,0)</f>
        <v>116439</v>
      </c>
      <c r="AJ36" s="205">
        <f>ROUND(BU120*Содержание!$H$8*$I$4,0)</f>
        <v>107466</v>
      </c>
    </row>
    <row r="37" spans="1:36" x14ac:dyDescent="0.25">
      <c r="A37" s="44">
        <v>2460</v>
      </c>
      <c r="B37" s="219">
        <f>ROUND(IF($H$6=TRUE,AM121*Содержание!$H$8*$I$4*(1+'4 Доп.опции'!$V$44),AM121*Содержание!$H$8*$I$4),0)</f>
        <v>45426</v>
      </c>
      <c r="C37" s="219">
        <f>ROUND(IF($H$6=TRUE,AN121*Содержание!$H$8*$I$4*(1+'4 Доп.опции'!$V$44),AN121*Содержание!$H$8*$I$4),0)</f>
        <v>46828</v>
      </c>
      <c r="D37" s="219">
        <f>ROUND(IF($H$6=TRUE,AO121*Содержание!$H$8*$I$4*(1+'4 Доп.опции'!$V$44),AO121*Содержание!$H$8*$I$4),0)</f>
        <v>48230</v>
      </c>
      <c r="E37" s="219">
        <f>ROUND(IF($H$6=TRUE,AP121*Содержание!$H$8*$I$4*(1+'4 Доп.опции'!$V$44),AP121*Содержание!$H$8*$I$4),0)</f>
        <v>49842</v>
      </c>
      <c r="F37" s="219">
        <f>ROUND(IF($H$6=TRUE,AQ121*Содержание!$H$8*$I$4*(1+'4 Доп.опции'!$V$44),AQ121*Содержание!$H$8*$I$4),0)</f>
        <v>52647</v>
      </c>
      <c r="G37" s="219">
        <f>ROUND(IF($H$6=TRUE,AR121*Содержание!$H$8*$I$4*(1+'4 Доп.опции'!$V$44),AR121*Содержание!$H$8*$I$4),0)</f>
        <v>53487</v>
      </c>
      <c r="H37" s="219">
        <f>ROUND(IF($H$6=TRUE,AS121*Содержание!$H$8*$I$4*(1+'4 Доп.опции'!$V$44),AS121*Содержание!$H$8*$I$4),0)</f>
        <v>47178</v>
      </c>
      <c r="I37" s="219">
        <f>ROUND(IF($H$6=TRUE,AT121*Содержание!$H$8*$I$4*(1+'4 Доп.опции'!$V$44),AT121*Содержание!$H$8*$I$4),0)</f>
        <v>58885</v>
      </c>
      <c r="J37" s="219">
        <f>ROUND(IF($H$6=TRUE,AU121*Содержание!$H$8*$I$4*(1+'4 Доп.опции'!$V$44),AU121*Содержание!$H$8*$I$4),0)</f>
        <v>53487</v>
      </c>
      <c r="K37" s="219">
        <f>ROUND(IF($H$6=TRUE,AV121*Содержание!$H$8*$I$4*(1+'4 Доп.опции'!$V$44),AV121*Содержание!$H$8*$I$4),0)</f>
        <v>61199</v>
      </c>
      <c r="L37" s="219">
        <f>ROUND(IF($H$6=TRUE,AW121*Содержание!$H$8*$I$4*(1+'4 Доп.опции'!$V$44),AW121*Содержание!$H$8*$I$4),0)</f>
        <v>58044</v>
      </c>
      <c r="M37" s="219">
        <f>ROUND(IF($H$6=TRUE,AX121*Содержание!$H$8*$I$4*(1+'4 Доп.опции'!$V$44),AX121*Содержание!$H$8*$I$4),0)</f>
        <v>68770</v>
      </c>
      <c r="N37" s="219">
        <f>ROUND(IF($H$6=TRUE,AY121*Содержание!$H$8*$I$4*(1+'4 Доп.опции'!$V$44),AY121*Содержание!$H$8*$I$4),0)</f>
        <v>65264</v>
      </c>
      <c r="O37" s="205">
        <f>ROUND(AZ121*Содержание!$H$8*$I$4,0)</f>
        <v>76621</v>
      </c>
      <c r="P37" s="205">
        <f>ROUND(BA121*Содержание!$H$8*$I$4,0)</f>
        <v>71433</v>
      </c>
      <c r="Q37" s="205">
        <f>ROUND(BB121*Содержание!$H$8*$I$4,0)</f>
        <v>79144</v>
      </c>
      <c r="R37" s="205">
        <f>ROUND(BC121*Содержание!$H$8*$I$4,0)</f>
        <v>73607</v>
      </c>
      <c r="S37" s="205">
        <f>ROUND(BD121*Содержание!$H$8*$I$4,0)</f>
        <v>83210</v>
      </c>
      <c r="T37" s="205">
        <f>ROUND(BE121*Содержание!$H$8*$I$4,0)</f>
        <v>75499</v>
      </c>
      <c r="U37" s="205">
        <f>ROUND(BF121*Содержание!$H$8*$I$4,0)</f>
        <v>85874</v>
      </c>
      <c r="V37" s="205">
        <f>ROUND(BG121*Содержание!$H$8*$I$4,0)</f>
        <v>80617</v>
      </c>
      <c r="W37" s="205">
        <f>ROUND(BH121*Содержание!$H$8*$I$4,0)</f>
        <v>91272</v>
      </c>
      <c r="X37" s="205">
        <f>ROUND(BI121*Содержание!$H$8*$I$4,0)</f>
        <v>83912</v>
      </c>
      <c r="Y37" s="205">
        <f>ROUND(BJ121*Содержание!$H$8*$I$4,0)</f>
        <v>96600</v>
      </c>
      <c r="Z37" s="205">
        <f>ROUND(BK121*Содержание!$H$8*$I$4,0)</f>
        <v>86224</v>
      </c>
      <c r="AA37" s="205">
        <f>ROUND(BL121*Содержание!$H$8*$I$4,0)</f>
        <v>101296</v>
      </c>
      <c r="AB37" s="205">
        <f>ROUND(BM121*Содержание!$H$8*$I$4,0)</f>
        <v>89870</v>
      </c>
      <c r="AC37" s="205">
        <f>ROUND(BN121*Содержание!$H$8*$I$4,0)</f>
        <v>109569</v>
      </c>
      <c r="AD37" s="205">
        <f>ROUND(BO121*Содержание!$H$8*$I$4,0)</f>
        <v>111672</v>
      </c>
      <c r="AE37" s="205">
        <f>ROUND(BP121*Содержание!$H$8*$I$4,0)</f>
        <v>113915</v>
      </c>
      <c r="AF37" s="205">
        <f>ROUND(BQ121*Содержание!$H$8*$I$4,0)</f>
        <v>107466</v>
      </c>
      <c r="AG37" s="205">
        <f>ROUND(BR121*Содержание!$H$8*$I$4,0)</f>
        <v>122327</v>
      </c>
      <c r="AH37" s="205">
        <f>ROUND(BS121*Содержание!$H$8*$I$4,0)</f>
        <v>125972</v>
      </c>
      <c r="AI37" s="205">
        <f>ROUND(BT121*Содержание!$H$8*$I$4,0)</f>
        <v>129827</v>
      </c>
      <c r="AJ37" s="205">
        <f>ROUND(BU121*Содержание!$H$8*$I$4,0)</f>
        <v>113704</v>
      </c>
    </row>
    <row r="38" spans="1:36" x14ac:dyDescent="0.25">
      <c r="A38" s="44">
        <v>2585</v>
      </c>
      <c r="B38" s="219">
        <f>ROUND(IF($H$6=TRUE,AM122*Содержание!$H$8*$I$4*(1+'4 Доп.опции'!$V$44),AM122*Содержание!$H$8*$I$4),0)</f>
        <v>47248</v>
      </c>
      <c r="C38" s="219">
        <f>ROUND(IF($H$6=TRUE,AN122*Содержание!$H$8*$I$4*(1+'4 Доп.опции'!$V$44),AN122*Содержание!$H$8*$I$4),0)</f>
        <v>48720</v>
      </c>
      <c r="D38" s="219">
        <f>ROUND(IF($H$6=TRUE,AO122*Содержание!$H$8*$I$4*(1+'4 Доп.опции'!$V$44),AO122*Содержание!$H$8*$I$4),0)</f>
        <v>50052</v>
      </c>
      <c r="E38" s="219">
        <f>ROUND(IF($H$6=TRUE,AP122*Содержание!$H$8*$I$4*(1+'4 Доп.опции'!$V$44),AP122*Содержание!$H$8*$I$4),0)</f>
        <v>51595</v>
      </c>
      <c r="F38" s="219">
        <f>ROUND(IF($H$6=TRUE,AQ122*Содержание!$H$8*$I$4*(1+'4 Доп.опции'!$V$44),AQ122*Содержание!$H$8*$I$4),0)</f>
        <v>54258</v>
      </c>
      <c r="G38" s="219">
        <f>ROUND(IF($H$6=TRUE,AR122*Содержание!$H$8*$I$4*(1+'4 Доп.опции'!$V$44),AR122*Содержание!$H$8*$I$4),0)</f>
        <v>55941</v>
      </c>
      <c r="H38" s="219">
        <f>ROUND(IF($H$6=TRUE,AS122*Содержание!$H$8*$I$4*(1+'4 Доп.опции'!$V$44),AS122*Содержание!$H$8*$I$4),0)</f>
        <v>47108</v>
      </c>
      <c r="I38" s="219">
        <f>ROUND(IF($H$6=TRUE,AT122*Содержание!$H$8*$I$4*(1+'4 Доп.опции'!$V$44),AT122*Содержание!$H$8*$I$4),0)</f>
        <v>60638</v>
      </c>
      <c r="J38" s="219">
        <f>ROUND(IF($H$6=TRUE,AU122*Содержание!$H$8*$I$4*(1+'4 Доп.опции'!$V$44),AU122*Содержание!$H$8*$I$4),0)</f>
        <v>55730</v>
      </c>
      <c r="K38" s="219">
        <f>ROUND(IF($H$6=TRUE,AV122*Содержание!$H$8*$I$4*(1+'4 Доп.опции'!$V$44),AV122*Содержание!$H$8*$I$4),0)</f>
        <v>65966</v>
      </c>
      <c r="L38" s="219">
        <f>ROUND(IF($H$6=TRUE,AW122*Содержание!$H$8*$I$4*(1+'4 Доп.опции'!$V$44),AW122*Содержание!$H$8*$I$4),0)</f>
        <v>60217</v>
      </c>
      <c r="M38" s="219">
        <f>ROUND(IF($H$6=TRUE,AX122*Содержание!$H$8*$I$4*(1+'4 Доп.опции'!$V$44),AX122*Содержание!$H$8*$I$4),0)</f>
        <v>71643</v>
      </c>
      <c r="N38" s="205">
        <f>ROUND(AY122*Содержание!$H$8*$I$4,0)</f>
        <v>69611</v>
      </c>
      <c r="O38" s="205">
        <f>ROUND(AZ122*Содержание!$H$8*$I$4,0)</f>
        <v>79285</v>
      </c>
      <c r="P38" s="205">
        <f>ROUND(BA122*Содержание!$H$8*$I$4,0)</f>
        <v>74729</v>
      </c>
      <c r="Q38" s="205">
        <f>ROUND(BB122*Содержание!$H$8*$I$4,0)</f>
        <v>83350</v>
      </c>
      <c r="R38" s="205">
        <f>ROUND(BC122*Содержание!$H$8*$I$4,0)</f>
        <v>75499</v>
      </c>
      <c r="S38" s="205">
        <f>ROUND(BD122*Содержание!$H$8*$I$4,0)</f>
        <v>86435</v>
      </c>
      <c r="T38" s="205">
        <f>ROUND(BE122*Содержание!$H$8*$I$4,0)</f>
        <v>78163</v>
      </c>
      <c r="U38" s="205">
        <f>ROUND(BF122*Содержание!$H$8*$I$4,0)</f>
        <v>90921</v>
      </c>
      <c r="V38" s="205">
        <f>ROUND(BG122*Содержание!$H$8*$I$4,0)</f>
        <v>83070</v>
      </c>
      <c r="W38" s="205">
        <f>ROUND(BH122*Содержание!$H$8*$I$4,0)</f>
        <v>95758</v>
      </c>
      <c r="X38" s="205">
        <f>ROUND(BI122*Содержание!$H$8*$I$4,0)</f>
        <v>88257</v>
      </c>
      <c r="Y38" s="205">
        <f>ROUND(BJ122*Содержание!$H$8*$I$4,0)</f>
        <v>100105</v>
      </c>
      <c r="Z38" s="205">
        <f>ROUND(BK122*Содержание!$H$8*$I$4,0)</f>
        <v>91412</v>
      </c>
      <c r="AA38" s="205">
        <f>ROUND(BL122*Содержание!$H$8*$I$4,0)</f>
        <v>106274</v>
      </c>
      <c r="AB38" s="205">
        <f>ROUND(BM122*Содержание!$H$8*$I$4,0)</f>
        <v>97020</v>
      </c>
      <c r="AC38" s="205">
        <f>ROUND(BN122*Содержание!$H$8*$I$4,0)</f>
        <v>113564</v>
      </c>
      <c r="AD38" s="205">
        <f>ROUND(BO122*Содержание!$H$8*$I$4,0)</f>
        <v>115667</v>
      </c>
      <c r="AE38" s="205">
        <f>ROUND(BP122*Содержание!$H$8*$I$4,0)</f>
        <v>119243</v>
      </c>
      <c r="AF38" s="205">
        <f>ROUND(BQ122*Содержание!$H$8*$I$4,0)</f>
        <v>114896</v>
      </c>
      <c r="AG38" s="205">
        <f>ROUND(BR122*Содержание!$H$8*$I$4,0)</f>
        <v>130809</v>
      </c>
      <c r="AH38" s="205">
        <f>ROUND(BS122*Содержание!$H$8*$I$4,0)</f>
        <v>134524</v>
      </c>
      <c r="AI38" s="205">
        <f>ROUND(BT122*Содержание!$H$8*$I$4,0)</f>
        <v>138660</v>
      </c>
      <c r="AJ38" s="205">
        <f>ROUND(BU122*Содержание!$H$8*$I$4,0)</f>
        <v>120574</v>
      </c>
    </row>
    <row r="39" spans="1:36" x14ac:dyDescent="0.25">
      <c r="A39" s="44">
        <v>2710</v>
      </c>
      <c r="B39" s="219">
        <f>ROUND(IF($H$6=TRUE,AM123*Содержание!$H$8*$I$4*(1+'4 Доп.опции'!$V$44),AM123*Содержание!$H$8*$I$4),0)</f>
        <v>51174</v>
      </c>
      <c r="C39" s="219">
        <f>ROUND(IF($H$6=TRUE,AN123*Содержание!$H$8*$I$4*(1+'4 Доп.опции'!$V$44),AN123*Содержание!$H$8*$I$4),0)</f>
        <v>52647</v>
      </c>
      <c r="D39" s="219">
        <f>ROUND(IF($H$6=TRUE,AO123*Содержание!$H$8*$I$4*(1+'4 Доп.опции'!$V$44),AO123*Содержание!$H$8*$I$4),0)</f>
        <v>55310</v>
      </c>
      <c r="E39" s="219">
        <f>ROUND(IF($H$6=TRUE,AP123*Содержание!$H$8*$I$4*(1+'4 Доп.опции'!$V$44),AP123*Содержание!$H$8*$I$4),0)</f>
        <v>56993</v>
      </c>
      <c r="F39" s="219">
        <f>ROUND(IF($H$6=TRUE,AQ123*Содержание!$H$8*$I$4*(1+'4 Доп.опции'!$V$44),AQ123*Содержание!$H$8*$I$4),0)</f>
        <v>56361</v>
      </c>
      <c r="G39" s="219">
        <f>ROUND(IF($H$6=TRUE,AR123*Содержание!$H$8*$I$4*(1+'4 Доп.опции'!$V$44),AR123*Содержание!$H$8*$I$4),0)</f>
        <v>57974</v>
      </c>
      <c r="H39" s="219">
        <f>ROUND(IF($H$6=TRUE,AS123*Содержание!$H$8*$I$4*(1+'4 Доп.опции'!$V$44),AS123*Содержание!$H$8*$I$4),0)</f>
        <v>59306</v>
      </c>
      <c r="I39" s="219">
        <f>ROUND(IF($H$6=TRUE,AT123*Содержание!$H$8*$I$4*(1+'4 Доп.опции'!$V$44),AT123*Содержание!$H$8*$I$4),0)</f>
        <v>66667</v>
      </c>
      <c r="J39" s="219">
        <f>ROUND(IF($H$6=TRUE,AU123*Содержание!$H$8*$I$4*(1+'4 Доп.опции'!$V$44),AU123*Содержание!$H$8*$I$4),0)</f>
        <v>67367</v>
      </c>
      <c r="K39" s="219">
        <f>ROUND(IF($H$6=TRUE,AV123*Содержание!$H$8*$I$4*(1+'4 Доп.опции'!$V$44),AV123*Содержание!$H$8*$I$4),0)</f>
        <v>70312</v>
      </c>
      <c r="L39" s="219">
        <f>ROUND(IF($H$6=TRUE,AW123*Содержание!$H$8*$I$4*(1+'4 Доп.опции'!$V$44),AW123*Содержание!$H$8*$I$4),0)</f>
        <v>72555</v>
      </c>
      <c r="M39" s="205">
        <f>ROUND(AX123*Содержание!$H$8*$I$4,0)</f>
        <v>75780</v>
      </c>
      <c r="N39" s="205">
        <f>ROUND(AY123*Содержание!$H$8*$I$4,0)</f>
        <v>80196</v>
      </c>
      <c r="O39" s="205">
        <f>ROUND(AZ123*Содержание!$H$8*$I$4,0)</f>
        <v>82580</v>
      </c>
      <c r="P39" s="205">
        <f>ROUND(BA123*Содержание!$H$8*$I$4,0)</f>
        <v>85874</v>
      </c>
      <c r="Q39" s="205">
        <f>ROUND(BB123*Содержание!$H$8*$I$4,0)</f>
        <v>87487</v>
      </c>
      <c r="R39" s="205">
        <f>ROUND(BC123*Содержание!$H$8*$I$4,0)</f>
        <v>88468</v>
      </c>
      <c r="S39" s="205">
        <f>ROUND(BD123*Содержание!$H$8*$I$4,0)</f>
        <v>93936</v>
      </c>
      <c r="T39" s="205">
        <f>ROUND(BE123*Содержание!$H$8*$I$4,0)</f>
        <v>92254</v>
      </c>
      <c r="U39" s="205">
        <f>ROUND(BF123*Содержание!$H$8*$I$4,0)</f>
        <v>94776</v>
      </c>
      <c r="V39" s="205">
        <f>ROUND(BG123*Содержание!$H$8*$I$4,0)</f>
        <v>97651</v>
      </c>
      <c r="W39" s="205">
        <f>ROUND(BH123*Содержание!$H$8*$I$4,0)</f>
        <v>100595</v>
      </c>
      <c r="X39" s="205">
        <f>ROUND(BI123*Содержание!$H$8*$I$4,0)</f>
        <v>103539</v>
      </c>
      <c r="Y39" s="205">
        <f>ROUND(BJ123*Содержание!$H$8*$I$4,0)</f>
        <v>104591</v>
      </c>
      <c r="Z39" s="205">
        <f>ROUND(BK123*Содержание!$H$8*$I$4,0)</f>
        <v>107745</v>
      </c>
      <c r="AA39" s="205">
        <f>ROUND(BL123*Содержание!$H$8*$I$4,0)</f>
        <v>111040</v>
      </c>
      <c r="AB39" s="205">
        <f>ROUND(BM123*Содержание!$H$8*$I$4,0)</f>
        <v>114336</v>
      </c>
      <c r="AC39" s="205">
        <f>ROUND(BN123*Содержание!$H$8*$I$4,0)</f>
        <v>120013</v>
      </c>
      <c r="AD39" s="205">
        <f>ROUND(BO123*Содержание!$H$8*$I$4,0)</f>
        <v>123659</v>
      </c>
      <c r="AE39" s="205">
        <f>ROUND(BP123*Содержание!$H$8*$I$4,0)</f>
        <v>127374</v>
      </c>
      <c r="AF39" s="205">
        <f>ROUND(BQ123*Содержание!$H$8*$I$4,0)</f>
        <v>120084</v>
      </c>
      <c r="AG39" s="205">
        <f>ROUND(BR123*Содержание!$H$8*$I$4,0)</f>
        <v>131651</v>
      </c>
      <c r="AH39" s="205">
        <f>ROUND(BS123*Содержание!$H$8*$I$4,0)</f>
        <v>135575</v>
      </c>
      <c r="AI39" s="205">
        <f>ROUND(BT123*Содержание!$H$8*$I$4,0)</f>
        <v>139572</v>
      </c>
      <c r="AJ39" s="205">
        <f>ROUND(BU123*Содержание!$H$8*$I$4,0)</f>
        <v>125411</v>
      </c>
    </row>
    <row r="40" spans="1:36" x14ac:dyDescent="0.25">
      <c r="A40" s="44">
        <v>2835</v>
      </c>
      <c r="B40" s="219">
        <f>ROUND(IF($H$6=TRUE,AM124*Содержание!$H$8*$I$4*(1+'4 Доп.опции'!$V$44),AM124*Содержание!$H$8*$I$4),0)</f>
        <v>52576</v>
      </c>
      <c r="C40" s="219">
        <f>ROUND(IF($H$6=TRUE,AN124*Содержание!$H$8*$I$4*(1+'4 Доп.опции'!$V$44),AN124*Содержание!$H$8*$I$4),0)</f>
        <v>54118</v>
      </c>
      <c r="D40" s="219">
        <f>ROUND(IF($H$6=TRUE,AO124*Содержание!$H$8*$I$4*(1+'4 Доп.опции'!$V$44),AO124*Содержание!$H$8*$I$4),0)</f>
        <v>55660</v>
      </c>
      <c r="E40" s="219">
        <f>ROUND(IF($H$6=TRUE,AP124*Содержание!$H$8*$I$4*(1+'4 Доп.опции'!$V$44),AP124*Содержание!$H$8*$I$4),0)</f>
        <v>57974</v>
      </c>
      <c r="F40" s="219">
        <f>ROUND(IF($H$6=TRUE,AQ124*Содержание!$H$8*$I$4*(1+'4 Доп.опции'!$V$44),AQ124*Содержание!$H$8*$I$4),0)</f>
        <v>58675</v>
      </c>
      <c r="G40" s="219">
        <f>ROUND(IF($H$6=TRUE,AR124*Содержание!$H$8*$I$4*(1+'4 Доп.опции'!$V$44),AR124*Содержание!$H$8*$I$4),0)</f>
        <v>60848</v>
      </c>
      <c r="H40" s="219">
        <f>ROUND(IF($H$6=TRUE,AS124*Содержание!$H$8*$I$4*(1+'4 Доп.опции'!$V$44),AS124*Содержание!$H$8*$I$4),0)</f>
        <v>55941</v>
      </c>
      <c r="I40" s="219">
        <f>ROUND(IF($H$6=TRUE,AT124*Содержание!$H$8*$I$4*(1+'4 Доп.опции'!$V$44),AT124*Содержание!$H$8*$I$4),0)</f>
        <v>68488</v>
      </c>
      <c r="J40" s="219">
        <f>ROUND(IF($H$6=TRUE,AU124*Содержание!$H$8*$I$4*(1+'4 Доп.опции'!$V$44),AU124*Содержание!$H$8*$I$4),0)</f>
        <v>57904</v>
      </c>
      <c r="K40" s="205">
        <f>ROUND(AV124*Содержание!$H$8*$I$4,0)</f>
        <v>72626</v>
      </c>
      <c r="L40" s="205">
        <f>ROUND(AW124*Содержание!$H$8*$I$4,0)</f>
        <v>78092</v>
      </c>
      <c r="M40" s="205">
        <f>ROUND(AX124*Содержание!$H$8*$I$4,0)</f>
        <v>84893</v>
      </c>
      <c r="N40" s="205">
        <f>ROUND(AY124*Содержание!$H$8*$I$4,0)</f>
        <v>83350</v>
      </c>
      <c r="O40" s="205">
        <f>ROUND(AZ124*Содержание!$H$8*$I$4,0)</f>
        <v>85874</v>
      </c>
      <c r="P40" s="205">
        <f>ROUND(BA124*Содержание!$H$8*$I$4,0)</f>
        <v>88608</v>
      </c>
      <c r="Q40" s="205">
        <f>ROUND(BB124*Содержание!$H$8*$I$4,0)</f>
        <v>89449</v>
      </c>
      <c r="R40" s="205">
        <f>ROUND(BC124*Содержание!$H$8*$I$4,0)</f>
        <v>90220</v>
      </c>
      <c r="S40" s="205">
        <f>ROUND(BD124*Содержание!$H$8*$I$4,0)</f>
        <v>94917</v>
      </c>
      <c r="T40" s="205">
        <f>ROUND(BE124*Содержание!$H$8*$I$4,0)</f>
        <v>95128</v>
      </c>
      <c r="U40" s="205">
        <f>ROUND(BF124*Содержание!$H$8*$I$4,0)</f>
        <v>97721</v>
      </c>
      <c r="V40" s="205">
        <f>ROUND(BG124*Содержание!$H$8*$I$4,0)</f>
        <v>100666</v>
      </c>
      <c r="W40" s="205">
        <f>ROUND(BH124*Содержание!$H$8*$I$4,0)</f>
        <v>103610</v>
      </c>
      <c r="X40" s="205">
        <f>ROUND(BI124*Содержание!$H$8*$I$4,0)</f>
        <v>106765</v>
      </c>
      <c r="Y40" s="205">
        <f>ROUND(BJ124*Содержание!$H$8*$I$4,0)</f>
        <v>107816</v>
      </c>
      <c r="Z40" s="205">
        <f>ROUND(BK124*Содержание!$H$8*$I$4,0)</f>
        <v>111111</v>
      </c>
      <c r="AA40" s="205">
        <f>ROUND(BL124*Содержание!$H$8*$I$4,0)</f>
        <v>114405</v>
      </c>
      <c r="AB40" s="205">
        <f>ROUND(BM124*Содержание!$H$8*$I$4,0)</f>
        <v>117840</v>
      </c>
      <c r="AC40" s="205">
        <f>ROUND(BN124*Содержание!$H$8*$I$4,0)</f>
        <v>123728</v>
      </c>
      <c r="AD40" s="205">
        <f>ROUND(BO124*Содержание!$H$8*$I$4,0)</f>
        <v>127444</v>
      </c>
      <c r="AE40" s="205">
        <f>ROUND(BP124*Содержание!$H$8*$I$4,0)</f>
        <v>131300</v>
      </c>
      <c r="AF40" s="205">
        <f>ROUND(BQ124*Содержание!$H$8*$I$4,0)</f>
        <v>123799</v>
      </c>
      <c r="AG40" s="205">
        <f>ROUND(BR124*Содержание!$H$8*$I$4,0)</f>
        <v>135575</v>
      </c>
      <c r="AH40" s="205">
        <f>ROUND(BS124*Содержание!$H$8*$I$4,0)</f>
        <v>139572</v>
      </c>
      <c r="AI40" s="205">
        <f>ROUND(BT124*Содержание!$H$8*$I$4,0)</f>
        <v>143778</v>
      </c>
      <c r="AJ40" s="205">
        <f>ROUND(BU124*Содержание!$H$8*$I$4,0)</f>
        <v>133053</v>
      </c>
    </row>
    <row r="41" spans="1:36" x14ac:dyDescent="0.25">
      <c r="A41" s="44">
        <v>2960</v>
      </c>
      <c r="B41" s="219">
        <f>ROUND(IF($H$6=TRUE,AM125*Содержание!$H$8*$I$4*(1+'4 Доп.опции'!$V$44),AM125*Содержание!$H$8*$I$4),0)</f>
        <v>55941</v>
      </c>
      <c r="C41" s="219">
        <f>ROUND(IF($H$6=TRUE,AN125*Содержание!$H$8*$I$4*(1+'4 Доп.опции'!$V$44),AN125*Содержание!$H$8*$I$4),0)</f>
        <v>57554</v>
      </c>
      <c r="D41" s="219">
        <f>ROUND(IF($H$6=TRUE,AO125*Содержание!$H$8*$I$4*(1+'4 Доп.опции'!$V$44),AO125*Содержание!$H$8*$I$4),0)</f>
        <v>59306</v>
      </c>
      <c r="E41" s="219">
        <f>ROUND(IF($H$6=TRUE,AP125*Содержание!$H$8*$I$4*(1+'4 Доп.опции'!$V$44),AP125*Содержание!$H$8*$I$4),0)</f>
        <v>61128</v>
      </c>
      <c r="F41" s="219">
        <f>ROUND(IF($H$6=TRUE,AQ125*Содержание!$H$8*$I$4*(1+'4 Доп.опции'!$V$44),AQ125*Содержание!$H$8*$I$4),0)</f>
        <v>64493</v>
      </c>
      <c r="G41" s="219">
        <f>ROUND(IF($H$6=TRUE,AR125*Содержание!$H$8*$I$4*(1+'4 Доп.опции'!$V$44),AR125*Содержание!$H$8*$I$4),0)</f>
        <v>66316</v>
      </c>
      <c r="H41" s="219">
        <f>ROUND(IF($H$6=TRUE,AS125*Содержание!$H$8*$I$4*(1+'4 Доп.опции'!$V$44),AS125*Содержание!$H$8*$I$4),0)</f>
        <v>68629</v>
      </c>
      <c r="I41" s="219">
        <f>ROUND(IF($H$6=TRUE,AT125*Содержание!$H$8*$I$4*(1+'4 Доп.опции'!$V$44),AT125*Содержание!$H$8*$I$4),0)</f>
        <v>73677</v>
      </c>
      <c r="J41" s="205">
        <f>ROUND(AU125*Содержание!$H$8*$I$4,0)</f>
        <v>75989</v>
      </c>
      <c r="K41" s="205">
        <f>ROUND(AV125*Содержание!$H$8*$I$4,0)</f>
        <v>76130</v>
      </c>
      <c r="L41" s="205">
        <f>ROUND(AW125*Содержание!$H$8*$I$4,0)</f>
        <v>81948</v>
      </c>
      <c r="M41" s="205">
        <f>ROUND(AX125*Содержание!$H$8*$I$4,0)</f>
        <v>87837</v>
      </c>
      <c r="N41" s="205">
        <f>ROUND(AY125*Содержание!$H$8*$I$4,0)</f>
        <v>86926</v>
      </c>
      <c r="O41" s="205">
        <f>ROUND(AZ125*Содержание!$H$8*$I$4,0)</f>
        <v>89519</v>
      </c>
      <c r="P41" s="205">
        <f>ROUND(BA125*Содержание!$H$8*$I$4,0)</f>
        <v>92254</v>
      </c>
      <c r="Q41" s="205">
        <f>ROUND(BB125*Содержание!$H$8*$I$4,0)</f>
        <v>95058</v>
      </c>
      <c r="R41" s="205">
        <f>ROUND(BC125*Содержание!$H$8*$I$4,0)</f>
        <v>97020</v>
      </c>
      <c r="S41" s="205">
        <f>ROUND(BD125*Содержание!$H$8*$I$4,0)</f>
        <v>100735</v>
      </c>
      <c r="T41" s="205">
        <f>ROUND(BE125*Содержание!$H$8*$I$4,0)</f>
        <v>101017</v>
      </c>
      <c r="U41" s="205">
        <f>ROUND(BF125*Содержание!$H$8*$I$4,0)</f>
        <v>103750</v>
      </c>
      <c r="V41" s="205">
        <f>ROUND(BG125*Содержание!$H$8*$I$4,0)</f>
        <v>106905</v>
      </c>
      <c r="W41" s="205">
        <f>ROUND(BH125*Содержание!$H$8*$I$4,0)</f>
        <v>110059</v>
      </c>
      <c r="X41" s="205">
        <f>ROUND(BI125*Содержание!$H$8*$I$4,0)</f>
        <v>113424</v>
      </c>
      <c r="Y41" s="205">
        <f>ROUND(BJ125*Содержание!$H$8*$I$4,0)</f>
        <v>114545</v>
      </c>
      <c r="Z41" s="205">
        <f>ROUND(BK125*Содержание!$H$8*$I$4,0)</f>
        <v>118050</v>
      </c>
      <c r="AA41" s="205">
        <f>ROUND(BL125*Содержание!$H$8*$I$4,0)</f>
        <v>121626</v>
      </c>
      <c r="AB41" s="205">
        <f>ROUND(BM125*Содержание!$H$8*$I$4,0)</f>
        <v>125271</v>
      </c>
      <c r="AC41" s="205">
        <f>ROUND(BN125*Содержание!$H$8*$I$4,0)</f>
        <v>131440</v>
      </c>
      <c r="AD41" s="205">
        <f>ROUND(BO125*Содержание!$H$8*$I$4,0)</f>
        <v>135436</v>
      </c>
      <c r="AE41" s="205">
        <f>ROUND(BP125*Содержание!$H$8*$I$4,0)</f>
        <v>139502</v>
      </c>
      <c r="AF41" s="205">
        <f>ROUND(BQ125*Содержание!$H$8*$I$4,0)</f>
        <v>129968</v>
      </c>
      <c r="AG41" s="205">
        <f>ROUND(BR125*Содержание!$H$8*$I$4,0)</f>
        <v>142376</v>
      </c>
      <c r="AH41" s="205">
        <f>ROUND(BS125*Содержание!$H$8*$I$4,0)</f>
        <v>146583</v>
      </c>
      <c r="AI41" s="205">
        <f>ROUND(BT125*Содержание!$H$8*$I$4,0)</f>
        <v>150998</v>
      </c>
      <c r="AJ41" s="205">
        <f>ROUND(BU125*Содержание!$H$8*$I$4,0)</f>
        <v>150718</v>
      </c>
    </row>
    <row r="42" spans="1:36" x14ac:dyDescent="0.25">
      <c r="A42" s="44">
        <v>3085</v>
      </c>
      <c r="B42" s="219">
        <f>ROUND(IF($H$6=TRUE,AM126*Содержание!$H$8*$I$4*(1+'4 Доп.опции'!$V$44),AM126*Содержание!$H$8*$I$4),0)</f>
        <v>57343</v>
      </c>
      <c r="C42" s="219">
        <f>ROUND(IF($H$6=TRUE,AN126*Содержание!$H$8*$I$4*(1+'4 Доп.опции'!$V$44),AN126*Содержание!$H$8*$I$4),0)</f>
        <v>59025</v>
      </c>
      <c r="D42" s="219">
        <f>ROUND(IF($H$6=TRUE,AO126*Содержание!$H$8*$I$4*(1+'4 Доп.опции'!$V$44),AO126*Содержание!$H$8*$I$4),0)</f>
        <v>60708</v>
      </c>
      <c r="E42" s="219">
        <f>ROUND(IF($H$6=TRUE,AP126*Содержание!$H$8*$I$4*(1+'4 Доп.опции'!$V$44),AP126*Содержание!$H$8*$I$4),0)</f>
        <v>62530</v>
      </c>
      <c r="F42" s="219">
        <f>ROUND(IF($H$6=TRUE,AQ126*Содержание!$H$8*$I$4*(1+'4 Доп.опции'!$V$44),AQ126*Содержание!$H$8*$I$4),0)</f>
        <v>66947</v>
      </c>
      <c r="G42" s="219">
        <f>ROUND(IF($H$6=TRUE,AR126*Содержание!$H$8*$I$4*(1+'4 Доп.опции'!$V$44),AR126*Содержание!$H$8*$I$4),0)</f>
        <v>69470</v>
      </c>
      <c r="H42" s="219">
        <f>ROUND(IF($H$6=TRUE,AS126*Содержание!$H$8*$I$4*(1+'4 Доп.опции'!$V$44),AS126*Содержание!$H$8*$I$4),0)</f>
        <v>71363</v>
      </c>
      <c r="I42" s="205">
        <f>ROUND(AT126*Содержание!$H$8*$I$4,0)</f>
        <v>74168</v>
      </c>
      <c r="J42" s="205">
        <f>ROUND(AU126*Содержание!$H$8*$I$4,0)</f>
        <v>79915</v>
      </c>
      <c r="K42" s="205">
        <f>ROUND(AV126*Содержание!$H$8*$I$4,0)</f>
        <v>85033</v>
      </c>
      <c r="L42" s="205">
        <f>ROUND(AW126*Содержание!$H$8*$I$4,0)</f>
        <v>73607</v>
      </c>
      <c r="M42" s="205">
        <f>ROUND(AX126*Содержание!$H$8*$I$4,0)</f>
        <v>90080</v>
      </c>
      <c r="N42" s="205">
        <f>ROUND(AY126*Содержание!$H$8*$I$4,0)</f>
        <v>89940</v>
      </c>
      <c r="O42" s="205">
        <f>ROUND(AZ126*Содержание!$H$8*$I$4,0)</f>
        <v>92604</v>
      </c>
      <c r="P42" s="205">
        <f>ROUND(BA126*Содержание!$H$8*$I$4,0)</f>
        <v>95338</v>
      </c>
      <c r="Q42" s="205">
        <f>ROUND(BB126*Содержание!$H$8*$I$4,0)</f>
        <v>98212</v>
      </c>
      <c r="R42" s="205">
        <f>ROUND(BC126*Содержание!$H$8*$I$4,0)</f>
        <v>99264</v>
      </c>
      <c r="S42" s="205">
        <f>ROUND(BD126*Содержание!$H$8*$I$4,0)</f>
        <v>104241</v>
      </c>
      <c r="T42" s="205">
        <f>ROUND(BE126*Содержание!$H$8*$I$4,0)</f>
        <v>104451</v>
      </c>
      <c r="U42" s="205">
        <f>ROUND(BF126*Содержание!$H$8*$I$4,0)</f>
        <v>107326</v>
      </c>
      <c r="V42" s="205">
        <f>ROUND(BG126*Содержание!$H$8*$I$4,0)</f>
        <v>110620</v>
      </c>
      <c r="W42" s="205">
        <f>ROUND(BH126*Содержание!$H$8*$I$4,0)</f>
        <v>113915</v>
      </c>
      <c r="X42" s="205">
        <f>ROUND(BI126*Содержание!$H$8*$I$4,0)</f>
        <v>117209</v>
      </c>
      <c r="Y42" s="205">
        <f>ROUND(BJ126*Содержание!$H$8*$I$4,0)</f>
        <v>118542</v>
      </c>
      <c r="Z42" s="205">
        <f>ROUND(BK126*Содержание!$H$8*$I$4,0)</f>
        <v>122046</v>
      </c>
      <c r="AA42" s="205">
        <f>ROUND(BL126*Содержание!$H$8*$I$4,0)</f>
        <v>125762</v>
      </c>
      <c r="AB42" s="205">
        <f>ROUND(BM126*Содержание!$H$8*$I$4,0)</f>
        <v>129477</v>
      </c>
      <c r="AC42" s="205">
        <f>ROUND(BN126*Содержание!$H$8*$I$4,0)</f>
        <v>135996</v>
      </c>
      <c r="AD42" s="205">
        <f>ROUND(BO126*Содержание!$H$8*$I$4,0)</f>
        <v>140132</v>
      </c>
      <c r="AE42" s="205">
        <f>ROUND(BP126*Содержание!$H$8*$I$4,0)</f>
        <v>144269</v>
      </c>
      <c r="AF42" s="205">
        <f>ROUND(BQ126*Содержание!$H$8*$I$4,0)</f>
        <v>145811</v>
      </c>
      <c r="AG42" s="205">
        <f>ROUND(BR126*Содержание!$H$8*$I$4,0)</f>
        <v>159760</v>
      </c>
      <c r="AH42" s="205">
        <f>ROUND(BS126*Содержание!$H$8*$I$4,0)</f>
        <v>164458</v>
      </c>
      <c r="AI42" s="205">
        <f>ROUND(BT126*Содержание!$H$8*$I$4,0)</f>
        <v>169365</v>
      </c>
      <c r="AJ42" s="205">
        <f>ROUND(BU126*Содержание!$H$8*$I$4,0)</f>
        <v>163827</v>
      </c>
    </row>
    <row r="43" spans="1:36" ht="15" customHeight="1" x14ac:dyDescent="0.2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</row>
    <row r="44" spans="1:36" ht="14.25" customHeight="1" x14ac:dyDescent="0.3">
      <c r="A44" s="57"/>
      <c r="B44" s="154" t="str">
        <f>IF($H$6=TRUE,"указаны цены на ворота с торсионными пружинами","указаны цены на ворота с пружинами растяжения.Наценка за торсионные пружины стандартного монтажа в зоне с зеленой заливкой = 5 %")</f>
        <v>указаны цены на ворота с пружинами растяжения.Наценка за торсионные пружины стандартного монтажа в зоне с зеленой заливкой = 5 %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</row>
    <row r="45" spans="1:36" ht="12" customHeight="1" x14ac:dyDescent="0.25">
      <c r="A45" s="63" t="s">
        <v>161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7.75" customHeight="1" x14ac:dyDescent="0.25">
      <c r="A46" s="365" t="s">
        <v>477</v>
      </c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</row>
    <row r="47" spans="1:36" ht="15.75" x14ac:dyDescent="0.25">
      <c r="A47" s="352" t="s">
        <v>141</v>
      </c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</row>
    <row r="48" spans="1:36" ht="15" customHeight="1" x14ac:dyDescent="0.25">
      <c r="A48" s="54" t="s">
        <v>124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</row>
    <row r="49" spans="1:36" x14ac:dyDescent="0.25">
      <c r="A49" s="53" t="s">
        <v>120</v>
      </c>
      <c r="B49" s="53">
        <v>2250</v>
      </c>
      <c r="C49" s="53">
        <v>2375</v>
      </c>
      <c r="D49" s="53">
        <v>2500</v>
      </c>
      <c r="E49" s="53">
        <v>2625</v>
      </c>
      <c r="F49" s="53">
        <v>2750</v>
      </c>
      <c r="G49" s="53">
        <v>2875</v>
      </c>
      <c r="H49" s="53">
        <v>3000</v>
      </c>
      <c r="I49" s="53">
        <v>3125</v>
      </c>
      <c r="J49" s="53">
        <v>3250</v>
      </c>
      <c r="K49" s="53">
        <v>3375</v>
      </c>
      <c r="L49" s="53">
        <v>3500</v>
      </c>
      <c r="M49" s="53">
        <v>3625</v>
      </c>
      <c r="N49" s="53">
        <v>3750</v>
      </c>
      <c r="O49" s="53">
        <v>3875</v>
      </c>
      <c r="P49" s="53">
        <v>4000</v>
      </c>
      <c r="Q49" s="53">
        <v>4125</v>
      </c>
      <c r="R49" s="53">
        <v>4250</v>
      </c>
      <c r="S49" s="53">
        <v>4375</v>
      </c>
      <c r="T49" s="53">
        <v>4500</v>
      </c>
      <c r="U49" s="53">
        <v>4625</v>
      </c>
      <c r="V49" s="53">
        <v>4750</v>
      </c>
      <c r="W49" s="53">
        <v>4875</v>
      </c>
      <c r="X49" s="53">
        <v>5000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5">
      <c r="A50" s="53">
        <v>2100</v>
      </c>
      <c r="B50" s="219">
        <f>ROUND(IF($H$6=TRUE,B129*Содержание!$H$8*$I$4*(1+'4 Доп.опции'!$V$44),B129*Содержание!$H$8*$I$4),0)</f>
        <v>41710</v>
      </c>
      <c r="C50" s="219">
        <f>ROUND(IF($H$6=TRUE,C129*Содержание!$H$8*$I$4*(1+'4 Доп.опции'!$V$44),C129*Содержание!$H$8*$I$4),0)</f>
        <v>40449</v>
      </c>
      <c r="D50" s="219">
        <f>ROUND(IF($H$6=TRUE,D129*Содержание!$H$8*$I$4*(1+'4 Доп.опции'!$V$44),D129*Содержание!$H$8*$I$4),0)</f>
        <v>40238</v>
      </c>
      <c r="E50" s="219">
        <f>ROUND(IF($H$6=TRUE,E129*Содержание!$H$8*$I$4*(1+'4 Доп.опции'!$V$44),E129*Содержание!$H$8*$I$4),0)</f>
        <v>46968</v>
      </c>
      <c r="F50" s="219">
        <f>ROUND(IF($H$6=TRUE,F129*Содержание!$H$8*$I$4*(1+'4 Доп.опции'!$V$44),F129*Содержание!$H$8*$I$4),0)</f>
        <v>46477</v>
      </c>
      <c r="G50" s="219">
        <f>ROUND(IF($H$6=TRUE,G129*Содержание!$H$8*$I$4*(1+'4 Доп.опции'!$V$44),G129*Содержание!$H$8*$I$4),0)</f>
        <v>51804</v>
      </c>
      <c r="H50" s="219">
        <f>ROUND(IF($H$6=TRUE,H129*Содержание!$H$8*$I$4*(1+'4 Доп.опции'!$V$44),H129*Содержание!$H$8*$I$4),0)</f>
        <v>51804</v>
      </c>
      <c r="I50" s="219">
        <f>ROUND(IF($H$6=TRUE,I129*Содержание!$H$8*$I$4*(1+'4 Доп.опции'!$V$44),I129*Содержание!$H$8*$I$4),0)</f>
        <v>54750</v>
      </c>
      <c r="J50" s="219">
        <f>ROUND(IF($H$6=TRUE,J129*Содержание!$H$8*$I$4*(1+'4 Доп.опции'!$V$44),J129*Содержание!$H$8*$I$4),0)</f>
        <v>51174</v>
      </c>
      <c r="K50" s="219">
        <f>ROUND(IF($H$6=TRUE,K129*Содержание!$H$8*$I$4*(1+'4 Доп.опции'!$V$44),K129*Содержание!$H$8*$I$4),0)</f>
        <v>59446</v>
      </c>
      <c r="L50" s="219">
        <f>ROUND(IF($H$6=TRUE,L129*Содержание!$H$8*$I$4*(1+'4 Доп.опции'!$V$44),L129*Содержание!$H$8*$I$4),0)</f>
        <v>54819</v>
      </c>
      <c r="M50" s="205">
        <f>ROUND(M129*Содержание!$H$8*$I$4,0)</f>
        <v>64633</v>
      </c>
      <c r="N50" s="205">
        <f>ROUND(N129*Содержание!$H$8*$I$4,0)</f>
        <v>58675</v>
      </c>
      <c r="O50" s="205">
        <f>ROUND(O129*Содержание!$H$8*$I$4,0)</f>
        <v>64213</v>
      </c>
      <c r="P50" s="205">
        <f>ROUND(P129*Содержание!$H$8*$I$4,0)</f>
        <v>62320</v>
      </c>
      <c r="Q50" s="205">
        <f>ROUND(Q129*Содержание!$H$8*$I$4,0)</f>
        <v>69470</v>
      </c>
      <c r="R50" s="205">
        <f>ROUND(R129*Содержание!$H$8*$I$4,0)</f>
        <v>66386</v>
      </c>
      <c r="S50" s="205">
        <f>ROUND(S129*Содержание!$H$8*$I$4,0)</f>
        <v>71293</v>
      </c>
      <c r="T50" s="205">
        <f>ROUND(T129*Содержание!$H$8*$I$4,0)</f>
        <v>68699</v>
      </c>
      <c r="U50" s="205">
        <f>ROUND(U129*Содержание!$H$8*$I$4,0)</f>
        <v>75780</v>
      </c>
      <c r="V50" s="205">
        <f>ROUND(V129*Содержание!$H$8*$I$4,0)</f>
        <v>71504</v>
      </c>
      <c r="W50" s="205">
        <f>ROUND(W129*Содержание!$H$8*$I$4,0)</f>
        <v>77532</v>
      </c>
      <c r="X50" s="205">
        <f>ROUND(X129*Содержание!$H$8*$I$4,0)</f>
        <v>75359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" customHeight="1" x14ac:dyDescent="0.25">
      <c r="A51" s="53">
        <v>2125</v>
      </c>
      <c r="B51" s="219">
        <f>ROUND(IF($H$6=TRUE,B130*Содержание!$H$8*$I$4*(1+'4 Доп.опции'!$V$44),B130*Содержание!$H$8*$I$4),0)</f>
        <v>41710</v>
      </c>
      <c r="C51" s="219">
        <f>ROUND(IF($H$6=TRUE,C130*Содержание!$H$8*$I$4*(1+'4 Доп.опции'!$V$44),C130*Содержание!$H$8*$I$4),0)</f>
        <v>40308</v>
      </c>
      <c r="D51" s="219">
        <f>ROUND(IF($H$6=TRUE,D130*Содержание!$H$8*$I$4*(1+'4 Доп.опции'!$V$44),D130*Содержание!$H$8*$I$4),0)</f>
        <v>40308</v>
      </c>
      <c r="E51" s="219">
        <f>ROUND(IF($H$6=TRUE,E130*Содержание!$H$8*$I$4*(1+'4 Доп.опции'!$V$44),E130*Содержание!$H$8*$I$4),0)</f>
        <v>46127</v>
      </c>
      <c r="F51" s="219">
        <f>ROUND(IF($H$6=TRUE,F130*Содержание!$H$8*$I$4*(1+'4 Доп.опции'!$V$44),F130*Содержание!$H$8*$I$4),0)</f>
        <v>47038</v>
      </c>
      <c r="G51" s="219">
        <f>ROUND(IF($H$6=TRUE,G130*Содержание!$H$8*$I$4*(1+'4 Доп.опции'!$V$44),G130*Содержание!$H$8*$I$4),0)</f>
        <v>52365</v>
      </c>
      <c r="H51" s="219">
        <f>ROUND(IF($H$6=TRUE,H130*Содержание!$H$8*$I$4*(1+'4 Доп.опции'!$V$44),H130*Содержание!$H$8*$I$4),0)</f>
        <v>51525</v>
      </c>
      <c r="I51" s="219">
        <f>ROUND(IF($H$6=TRUE,I130*Содержание!$H$8*$I$4*(1+'4 Доп.опции'!$V$44),I130*Содержание!$H$8*$I$4),0)</f>
        <v>55801</v>
      </c>
      <c r="J51" s="219">
        <f>ROUND(IF($H$6=TRUE,J130*Содержание!$H$8*$I$4*(1+'4 Доп.опции'!$V$44),J130*Содержание!$H$8*$I$4),0)</f>
        <v>51875</v>
      </c>
      <c r="K51" s="219">
        <f>ROUND(IF($H$6=TRUE,K130*Содержание!$H$8*$I$4*(1+'4 Доп.опции'!$V$44),K130*Содержание!$H$8*$I$4),0)</f>
        <v>60357</v>
      </c>
      <c r="L51" s="219">
        <f>ROUND(IF($H$6=TRUE,L130*Содержание!$H$8*$I$4*(1+'4 Доп.опции'!$V$44),L130*Содержание!$H$8*$I$4),0)</f>
        <v>55380</v>
      </c>
      <c r="M51" s="205">
        <f>ROUND(M130*Содержание!$H$8*$I$4,0)</f>
        <v>64914</v>
      </c>
      <c r="N51" s="205">
        <f>ROUND(N130*Содержание!$H$8*$I$4,0)</f>
        <v>59866</v>
      </c>
      <c r="O51" s="205">
        <f>ROUND(O130*Содержание!$H$8*$I$4,0)</f>
        <v>65966</v>
      </c>
      <c r="P51" s="205">
        <f>ROUND(P130*Содержание!$H$8*$I$4,0)</f>
        <v>63302</v>
      </c>
      <c r="Q51" s="205">
        <f>ROUND(Q130*Содержание!$H$8*$I$4,0)</f>
        <v>70241</v>
      </c>
      <c r="R51" s="205">
        <f>ROUND(R130*Содержание!$H$8*$I$4,0)</f>
        <v>67437</v>
      </c>
      <c r="S51" s="205">
        <f>ROUND(S130*Содержание!$H$8*$I$4,0)</f>
        <v>73116</v>
      </c>
      <c r="T51" s="205">
        <f>ROUND(T130*Содержание!$H$8*$I$4,0)</f>
        <v>69751</v>
      </c>
      <c r="U51" s="205">
        <f>ROUND(U130*Содержание!$H$8*$I$4,0)</f>
        <v>76550</v>
      </c>
      <c r="V51" s="205">
        <f>ROUND(V130*Содержание!$H$8*$I$4,0)</f>
        <v>72344</v>
      </c>
      <c r="W51" s="205">
        <f>ROUND(W130*Содержание!$H$8*$I$4,0)</f>
        <v>79285</v>
      </c>
      <c r="X51" s="205">
        <f>ROUND(X130*Содержание!$H$8*$I$4,0)</f>
        <v>75639</v>
      </c>
      <c r="Y51" s="1"/>
      <c r="Z51" s="1"/>
      <c r="AA51" s="1"/>
      <c r="AB51" s="1"/>
      <c r="AC51" s="64"/>
      <c r="AD51" s="64"/>
      <c r="AE51" s="64"/>
      <c r="AF51" s="64"/>
      <c r="AG51" s="64"/>
      <c r="AH51" s="64"/>
      <c r="AI51" s="1"/>
      <c r="AJ51" s="1"/>
    </row>
    <row r="52" spans="1:36" x14ac:dyDescent="0.25">
      <c r="A52" s="53">
        <v>2250</v>
      </c>
      <c r="B52" s="219">
        <f>ROUND(IF($H$6=TRUE,B131*Содержание!$H$8*$I$4*(1+'4 Доп.опции'!$V$44),B131*Содержание!$H$8*$I$4),0)</f>
        <v>41710</v>
      </c>
      <c r="C52" s="219">
        <f>ROUND(IF($H$6=TRUE,C131*Содержание!$H$8*$I$4*(1+'4 Доп.опции'!$V$44),C131*Содержание!$H$8*$I$4),0)</f>
        <v>40238</v>
      </c>
      <c r="D52" s="219">
        <f>ROUND(IF($H$6=TRUE,D131*Содержание!$H$8*$I$4*(1+'4 Доп.опции'!$V$44),D131*Содержание!$H$8*$I$4),0)</f>
        <v>40379</v>
      </c>
      <c r="E52" s="219">
        <f>ROUND(IF($H$6=TRUE,E131*Содержание!$H$8*$I$4*(1+'4 Доп.опции'!$V$44),E131*Содержание!$H$8*$I$4),0)</f>
        <v>45286</v>
      </c>
      <c r="F52" s="219">
        <f>ROUND(IF($H$6=TRUE,F131*Содержание!$H$8*$I$4*(1+'4 Доп.опции'!$V$44),F131*Содержание!$H$8*$I$4),0)</f>
        <v>47669</v>
      </c>
      <c r="G52" s="219">
        <f>ROUND(IF($H$6=TRUE,G131*Содержание!$H$8*$I$4*(1+'4 Доп.опции'!$V$44),G131*Содержание!$H$8*$I$4),0)</f>
        <v>52926</v>
      </c>
      <c r="H52" s="219">
        <f>ROUND(IF($H$6=TRUE,H131*Содержание!$H$8*$I$4*(1+'4 Доп.опции'!$V$44),H131*Содержание!$H$8*$I$4),0)</f>
        <v>51314</v>
      </c>
      <c r="I52" s="219">
        <f>ROUND(IF($H$6=TRUE,I131*Содержание!$H$8*$I$4*(1+'4 Доп.опции'!$V$44),I131*Содержание!$H$8*$I$4),0)</f>
        <v>56853</v>
      </c>
      <c r="J52" s="219">
        <f>ROUND(IF($H$6=TRUE,J131*Содержание!$H$8*$I$4*(1+'4 Доп.опции'!$V$44),J131*Содержание!$H$8*$I$4),0)</f>
        <v>52647</v>
      </c>
      <c r="K52" s="219">
        <f>ROUND(IF($H$6=TRUE,K131*Содержание!$H$8*$I$4*(1+'4 Доп.опции'!$V$44),K131*Содержание!$H$8*$I$4),0)</f>
        <v>61268</v>
      </c>
      <c r="L52" s="219">
        <f>ROUND(IF($H$6=TRUE,L131*Содержание!$H$8*$I$4*(1+'4 Доп.опции'!$V$44),L131*Содержание!$H$8*$I$4),0)</f>
        <v>55941</v>
      </c>
      <c r="M52" s="205">
        <f>ROUND(M131*Содержание!$H$8*$I$4,0)</f>
        <v>65264</v>
      </c>
      <c r="N52" s="205">
        <f>ROUND(N131*Содержание!$H$8*$I$4,0)</f>
        <v>60918</v>
      </c>
      <c r="O52" s="205">
        <f>ROUND(O131*Содержание!$H$8*$I$4,0)</f>
        <v>67788</v>
      </c>
      <c r="P52" s="205">
        <f>ROUND(P131*Содержание!$H$8*$I$4,0)</f>
        <v>64493</v>
      </c>
      <c r="Q52" s="205">
        <f>ROUND(Q131*Содержание!$H$8*$I$4,0)</f>
        <v>71013</v>
      </c>
      <c r="R52" s="205">
        <f>ROUND(R131*Содержание!$H$8*$I$4,0)</f>
        <v>68488</v>
      </c>
      <c r="S52" s="205">
        <f>ROUND(S131*Содержание!$H$8*$I$4,0)</f>
        <v>75008</v>
      </c>
      <c r="T52" s="205">
        <f>ROUND(T131*Содержание!$H$8*$I$4,0)</f>
        <v>70662</v>
      </c>
      <c r="U52" s="205">
        <f>ROUND(U131*Содержание!$H$8*$I$4,0)</f>
        <v>77182</v>
      </c>
      <c r="V52" s="205">
        <f>ROUND(V131*Содержание!$H$8*$I$4,0)</f>
        <v>73116</v>
      </c>
      <c r="W52" s="205">
        <f>ROUND(W131*Содержание!$H$8*$I$4,0)</f>
        <v>81038</v>
      </c>
      <c r="X52" s="205">
        <f>ROUND(X131*Содержание!$H$8*$I$4,0)</f>
        <v>75850</v>
      </c>
      <c r="Y52" s="1"/>
      <c r="Z52" s="1"/>
      <c r="AA52" s="1"/>
      <c r="AB52" s="1"/>
      <c r="AC52" s="64"/>
      <c r="AD52" s="64"/>
      <c r="AE52" s="64"/>
      <c r="AF52" s="64"/>
      <c r="AG52" s="64"/>
      <c r="AH52" s="64"/>
      <c r="AI52" s="1"/>
      <c r="AJ52" s="1"/>
    </row>
    <row r="53" spans="1:36" x14ac:dyDescent="0.25">
      <c r="A53" s="53">
        <v>2375</v>
      </c>
      <c r="B53" s="219">
        <f>ROUND(IF($H$6=TRUE,B132*Содержание!$H$8*$I$4*(1+'4 Доп.опции'!$V$44),B132*Содержание!$H$8*$I$4),0)</f>
        <v>47038</v>
      </c>
      <c r="C53" s="219">
        <f>ROUND(IF($H$6=TRUE,C132*Содержание!$H$8*$I$4*(1+'4 Доп.опции'!$V$44),C132*Содержание!$H$8*$I$4),0)</f>
        <v>40939</v>
      </c>
      <c r="D53" s="219">
        <f>ROUND(IF($H$6=TRUE,D132*Содержание!$H$8*$I$4*(1+'4 Доп.опции'!$V$44),D132*Содержание!$H$8*$I$4),0)</f>
        <v>41079</v>
      </c>
      <c r="E53" s="219">
        <f>ROUND(IF($H$6=TRUE,E132*Содержание!$H$8*$I$4*(1+'4 Доп.опции'!$V$44),E132*Содержание!$H$8*$I$4),0)</f>
        <v>50473</v>
      </c>
      <c r="F53" s="219">
        <f>ROUND(IF($H$6=TRUE,F132*Содержание!$H$8*$I$4*(1+'4 Доп.опции'!$V$44),F132*Содержание!$H$8*$I$4),0)</f>
        <v>48230</v>
      </c>
      <c r="G53" s="219">
        <f>ROUND(IF($H$6=TRUE,G132*Содержание!$H$8*$I$4*(1+'4 Доп.опции'!$V$44),G132*Содержание!$H$8*$I$4),0)</f>
        <v>54258</v>
      </c>
      <c r="H53" s="219">
        <f>ROUND(IF($H$6=TRUE,H132*Содержание!$H$8*$I$4*(1+'4 Доп.опции'!$V$44),H132*Содержание!$H$8*$I$4),0)</f>
        <v>52365</v>
      </c>
      <c r="I53" s="219">
        <f>ROUND(IF($H$6=TRUE,I132*Содержание!$H$8*$I$4*(1+'4 Доп.опции'!$V$44),I132*Содержание!$H$8*$I$4),0)</f>
        <v>59306</v>
      </c>
      <c r="J53" s="219">
        <f>ROUND(IF($H$6=TRUE,J132*Содержание!$H$8*$I$4*(1+'4 Доп.опции'!$V$44),J132*Содержание!$H$8*$I$4),0)</f>
        <v>53978</v>
      </c>
      <c r="K53" s="219">
        <f>ROUND(IF($H$6=TRUE,K132*Содержание!$H$8*$I$4*(1+'4 Доп.опции'!$V$44),K132*Содержание!$H$8*$I$4),0)</f>
        <v>62741</v>
      </c>
      <c r="L53" s="205">
        <f>ROUND(L132*Содержание!$H$8*$I$4,0)</f>
        <v>57974</v>
      </c>
      <c r="M53" s="205">
        <f>ROUND(M132*Содержание!$H$8*$I$4,0)</f>
        <v>68488</v>
      </c>
      <c r="N53" s="205">
        <f>ROUND(N132*Содержание!$H$8*$I$4,0)</f>
        <v>61478</v>
      </c>
      <c r="O53" s="205">
        <f>ROUND(O132*Содержание!$H$8*$I$4,0)</f>
        <v>69821</v>
      </c>
      <c r="P53" s="205">
        <f>ROUND(P132*Содержание!$H$8*$I$4,0)</f>
        <v>65824</v>
      </c>
      <c r="Q53" s="205">
        <f>ROUND(Q132*Содержание!$H$8*$I$4,0)</f>
        <v>75219</v>
      </c>
      <c r="R53" s="205">
        <f>ROUND(R132*Содержание!$H$8*$I$4,0)</f>
        <v>69401</v>
      </c>
      <c r="S53" s="205">
        <f>ROUND(S132*Содержание!$H$8*$I$4,0)</f>
        <v>76621</v>
      </c>
      <c r="T53" s="205">
        <f>ROUND(T132*Содержание!$H$8*$I$4,0)</f>
        <v>72626</v>
      </c>
      <c r="U53" s="205">
        <f>ROUND(U132*Содержание!$H$8*$I$4,0)</f>
        <v>81878</v>
      </c>
      <c r="V53" s="205">
        <f>ROUND(V132*Содержание!$H$8*$I$4,0)</f>
        <v>75149</v>
      </c>
      <c r="W53" s="205">
        <f>ROUND(W132*Содержание!$H$8*$I$4,0)</f>
        <v>84752</v>
      </c>
      <c r="X53" s="205">
        <f>ROUND(X132*Содержание!$H$8*$I$4,0)</f>
        <v>78233</v>
      </c>
      <c r="Y53" s="1"/>
      <c r="Z53" s="1"/>
      <c r="AA53" s="1"/>
      <c r="AB53" s="1"/>
      <c r="AC53" s="64"/>
      <c r="AD53" s="64"/>
      <c r="AE53" s="64"/>
      <c r="AF53" s="64"/>
      <c r="AG53" s="64"/>
      <c r="AH53" s="64"/>
      <c r="AI53" s="1"/>
      <c r="AJ53" s="1"/>
    </row>
    <row r="54" spans="1:36" x14ac:dyDescent="0.25">
      <c r="A54" s="53">
        <v>2500</v>
      </c>
      <c r="B54" s="219">
        <f>ROUND(IF($H$6=TRUE,B133*Содержание!$H$8*$I$4*(1+'4 Доп.опции'!$V$44),B133*Содержание!$H$8*$I$4),0)</f>
        <v>48580</v>
      </c>
      <c r="C54" s="219">
        <f>ROUND(IF($H$6=TRUE,C133*Содержание!$H$8*$I$4*(1+'4 Доп.опции'!$V$44),C133*Содержание!$H$8*$I$4),0)</f>
        <v>49281</v>
      </c>
      <c r="D54" s="219">
        <f>ROUND(IF($H$6=TRUE,D133*Содержание!$H$8*$I$4*(1+'4 Доп.опции'!$V$44),D133*Содержание!$H$8*$I$4),0)</f>
        <v>43392</v>
      </c>
      <c r="E54" s="219">
        <f>ROUND(IF($H$6=TRUE,E133*Содержание!$H$8*$I$4*(1+'4 Доп.опции'!$V$44),E133*Содержание!$H$8*$I$4),0)</f>
        <v>54189</v>
      </c>
      <c r="F54" s="219">
        <f>ROUND(IF($H$6=TRUE,F133*Содержание!$H$8*$I$4*(1+'4 Доп.опции'!$V$44),F133*Содержание!$H$8*$I$4),0)</f>
        <v>49281</v>
      </c>
      <c r="G54" s="219">
        <f>ROUND(IF($H$6=TRUE,G133*Содержание!$H$8*$I$4*(1+'4 Доп.опции'!$V$44),G133*Содержание!$H$8*$I$4),0)</f>
        <v>56361</v>
      </c>
      <c r="H54" s="219">
        <f>ROUND(IF($H$6=TRUE,H133*Содержание!$H$8*$I$4*(1+'4 Доп.опции'!$V$44),H133*Содержание!$H$8*$I$4),0)</f>
        <v>53417</v>
      </c>
      <c r="I54" s="219">
        <f>ROUND(IF($H$6=TRUE,I133*Содержание!$H$8*$I$4*(1+'4 Доп.опции'!$V$44),I133*Содержание!$H$8*$I$4),0)</f>
        <v>63302</v>
      </c>
      <c r="J54" s="219">
        <f>ROUND(IF($H$6=TRUE,J133*Содержание!$H$8*$I$4*(1+'4 Доп.опции'!$V$44),J133*Содержание!$H$8*$I$4),0)</f>
        <v>60147</v>
      </c>
      <c r="K54" s="205">
        <f>ROUND(K133*Содержание!$H$8*$I$4,0)</f>
        <v>70662</v>
      </c>
      <c r="L54" s="205">
        <f>ROUND(L133*Содержание!$H$8*$I$4,0)</f>
        <v>65824</v>
      </c>
      <c r="M54" s="205">
        <f>ROUND(M133*Содержание!$H$8*$I$4,0)</f>
        <v>72835</v>
      </c>
      <c r="N54" s="205">
        <f>ROUND(N133*Содержание!$H$8*$I$4,0)</f>
        <v>67719</v>
      </c>
      <c r="O54" s="205">
        <f>ROUND(O133*Содержание!$H$8*$I$4,0)</f>
        <v>76621</v>
      </c>
      <c r="P54" s="205">
        <f>ROUND(P133*Содержание!$H$8*$I$4,0)</f>
        <v>69540</v>
      </c>
      <c r="Q54" s="205">
        <f>ROUND(Q133*Содержание!$H$8*$I$4,0)</f>
        <v>79075</v>
      </c>
      <c r="R54" s="205">
        <f>ROUND(R133*Содержание!$H$8*$I$4,0)</f>
        <v>74097</v>
      </c>
      <c r="S54" s="205">
        <f>ROUND(S133*Содержание!$H$8*$I$4,0)</f>
        <v>84121</v>
      </c>
      <c r="T54" s="205">
        <f>ROUND(T133*Содержание!$H$8*$I$4,0)</f>
        <v>77251</v>
      </c>
      <c r="U54" s="205">
        <f>ROUND(U133*Содержание!$H$8*$I$4,0)</f>
        <v>88958</v>
      </c>
      <c r="V54" s="205">
        <f>ROUND(V133*Содержание!$H$8*$I$4,0)</f>
        <v>79425</v>
      </c>
      <c r="W54" s="205">
        <f>ROUND(W133*Содержание!$H$8*$I$4,0)</f>
        <v>93305</v>
      </c>
      <c r="X54" s="205">
        <f>ROUND(X133*Содержание!$H$8*$I$4,0)</f>
        <v>82720</v>
      </c>
      <c r="Y54" s="1"/>
      <c r="Z54" s="1"/>
      <c r="AA54" s="1"/>
      <c r="AB54" s="1"/>
      <c r="AC54" s="64"/>
      <c r="AD54" s="64"/>
      <c r="AE54" s="64"/>
      <c r="AF54" s="64"/>
      <c r="AG54" s="64"/>
      <c r="AH54" s="64"/>
      <c r="AI54" s="1"/>
      <c r="AJ54" s="1"/>
    </row>
    <row r="55" spans="1:36" x14ac:dyDescent="0.25">
      <c r="A55" s="53">
        <v>2550</v>
      </c>
      <c r="B55" s="219">
        <f>ROUND(IF($H$6=TRUE,B134*Содержание!$H$8*$I$4*(1+'4 Доп.опции'!$V$44),B134*Содержание!$H$8*$I$4),0)</f>
        <v>49983</v>
      </c>
      <c r="C55" s="219">
        <f>ROUND(IF($H$6=TRUE,C134*Содержание!$H$8*$I$4*(1+'4 Доп.опции'!$V$44),C134*Содержание!$H$8*$I$4),0)</f>
        <v>51454</v>
      </c>
      <c r="D55" s="219">
        <f>ROUND(IF($H$6=TRUE,D134*Содержание!$H$8*$I$4*(1+'4 Доп.опции'!$V$44),D134*Содержание!$H$8*$I$4),0)</f>
        <v>43323</v>
      </c>
      <c r="E55" s="219">
        <f>ROUND(IF($H$6=TRUE,E134*Содержание!$H$8*$I$4*(1+'4 Доп.опции'!$V$44),E134*Содержание!$H$8*$I$4),0)</f>
        <v>55801</v>
      </c>
      <c r="F55" s="219">
        <f>ROUND(IF($H$6=TRUE,F134*Содержание!$H$8*$I$4*(1+'4 Доп.опции'!$V$44),F134*Содержание!$H$8*$I$4),0)</f>
        <v>51314</v>
      </c>
      <c r="G55" s="219">
        <f>ROUND(IF($H$6=TRUE,G134*Содержание!$H$8*$I$4*(1+'4 Доп.опции'!$V$44),G134*Содержание!$H$8*$I$4),0)</f>
        <v>60708</v>
      </c>
      <c r="H55" s="219">
        <f>ROUND(IF($H$6=TRUE,H134*Содержание!$H$8*$I$4*(1+'4 Доп.опции'!$V$44),H134*Содержание!$H$8*$I$4),0)</f>
        <v>55451</v>
      </c>
      <c r="I55" s="219">
        <f>ROUND(IF($H$6=TRUE,I134*Содержание!$H$8*$I$4*(1+'4 Доп.опции'!$V$44),I134*Содержание!$H$8*$I$4),0)</f>
        <v>65966</v>
      </c>
      <c r="J55" s="205">
        <f>ROUND(J134*Содержание!$H$8*$I$4,0)</f>
        <v>64073</v>
      </c>
      <c r="K55" s="205">
        <f>ROUND(K134*Содержание!$H$8*$I$4,0)</f>
        <v>73046</v>
      </c>
      <c r="L55" s="205">
        <f>ROUND(L134*Содержание!$H$8*$I$4,0)</f>
        <v>68840</v>
      </c>
      <c r="M55" s="205">
        <f>ROUND(M134*Содержание!$H$8*$I$4,0)</f>
        <v>76761</v>
      </c>
      <c r="N55" s="205">
        <f>ROUND(N134*Содержание!$H$8*$I$4,0)</f>
        <v>69540</v>
      </c>
      <c r="O55" s="205">
        <f>ROUND(O134*Содержание!$H$8*$I$4,0)</f>
        <v>79705</v>
      </c>
      <c r="P55" s="205">
        <f>ROUND(P134*Содержание!$H$8*$I$4,0)</f>
        <v>72065</v>
      </c>
      <c r="Q55" s="205">
        <f>ROUND(Q134*Содержание!$H$8*$I$4,0)</f>
        <v>83631</v>
      </c>
      <c r="R55" s="205">
        <f>ROUND(R134*Содержание!$H$8*$I$4,0)</f>
        <v>76550</v>
      </c>
      <c r="S55" s="205">
        <f>ROUND(S134*Содержание!$H$8*$I$4,0)</f>
        <v>88188</v>
      </c>
      <c r="T55" s="205">
        <f>ROUND(T134*Содержание!$H$8*$I$4,0)</f>
        <v>81247</v>
      </c>
      <c r="U55" s="205">
        <f>ROUND(U134*Содержание!$H$8*$I$4,0)</f>
        <v>92112</v>
      </c>
      <c r="V55" s="205">
        <f>ROUND(V134*Содержание!$H$8*$I$4,0)</f>
        <v>84262</v>
      </c>
      <c r="W55" s="205">
        <f>ROUND(W134*Содержание!$H$8*$I$4,0)</f>
        <v>97931</v>
      </c>
      <c r="X55" s="205">
        <f>ROUND(X134*Содержание!$H$8*$I$4,0)</f>
        <v>89309</v>
      </c>
      <c r="Y55" s="1"/>
      <c r="Z55" s="1"/>
      <c r="AA55" s="1"/>
      <c r="AB55" s="1"/>
      <c r="AC55" s="64"/>
      <c r="AD55" s="64"/>
      <c r="AE55" s="64"/>
      <c r="AF55" s="64"/>
      <c r="AG55" s="64"/>
      <c r="AH55" s="64"/>
      <c r="AI55" s="1"/>
      <c r="AJ55" s="1"/>
    </row>
    <row r="56" spans="1:36" x14ac:dyDescent="0.25">
      <c r="A56" s="53">
        <v>2625</v>
      </c>
      <c r="B56" s="219">
        <f>ROUND(IF($H$6=TRUE,B135*Содержание!$H$8*$I$4*(1+'4 Доп.опции'!$V$44),B135*Содержание!$H$8*$I$4),0)</f>
        <v>50963</v>
      </c>
      <c r="C56" s="219">
        <f>ROUND(IF($H$6=TRUE,C135*Содержание!$H$8*$I$4*(1+'4 Доп.опции'!$V$44),C135*Содержание!$H$8*$I$4),0)</f>
        <v>52436</v>
      </c>
      <c r="D56" s="219">
        <f>ROUND(IF($H$6=TRUE,D135*Содержание!$H$8*$I$4*(1+'4 Доп.опции'!$V$44),D135*Содержание!$H$8*$I$4),0)</f>
        <v>48931</v>
      </c>
      <c r="E56" s="219">
        <f>ROUND(IF($H$6=TRUE,E135*Содержание!$H$8*$I$4*(1+'4 Доп.опции'!$V$44),E135*Содержание!$H$8*$I$4),0)</f>
        <v>58605</v>
      </c>
      <c r="F56" s="219">
        <f>ROUND(IF($H$6=TRUE,F135*Содержание!$H$8*$I$4*(1+'4 Доп.опции'!$V$44),F135*Содержание!$H$8*$I$4),0)</f>
        <v>56711</v>
      </c>
      <c r="G56" s="219">
        <f>ROUND(IF($H$6=TRUE,G135*Содержание!$H$8*$I$4*(1+'4 Доп.опции'!$V$44),G135*Содержание!$H$8*$I$4),0)</f>
        <v>62741</v>
      </c>
      <c r="H56" s="219">
        <f>ROUND(IF($H$6=TRUE,H135*Содержание!$H$8*$I$4*(1+'4 Доп.опции'!$V$44),H135*Содержание!$H$8*$I$4),0)</f>
        <v>61058</v>
      </c>
      <c r="I56" s="205">
        <f>ROUND(I135*Содержание!$H$8*$I$4,0)</f>
        <v>67927</v>
      </c>
      <c r="J56" s="205">
        <f>ROUND(J135*Содержание!$H$8*$I$4,0)</f>
        <v>68979</v>
      </c>
      <c r="K56" s="205">
        <f>ROUND(K135*Содержание!$H$8*$I$4,0)</f>
        <v>74587</v>
      </c>
      <c r="L56" s="205">
        <f>ROUND(L135*Содержание!$H$8*$I$4,0)</f>
        <v>73957</v>
      </c>
      <c r="M56" s="205">
        <f>ROUND(M135*Содержание!$H$8*$I$4,0)</f>
        <v>78793</v>
      </c>
      <c r="N56" s="205">
        <f>ROUND(N135*Содержание!$H$8*$I$4,0)</f>
        <v>75499</v>
      </c>
      <c r="O56" s="205">
        <f>ROUND(O135*Содержание!$H$8*$I$4,0)</f>
        <v>83070</v>
      </c>
      <c r="P56" s="205">
        <f>ROUND(P135*Содержание!$H$8*$I$4,0)</f>
        <v>78443</v>
      </c>
      <c r="Q56" s="205">
        <f>ROUND(Q135*Содержание!$H$8*$I$4,0)</f>
        <v>85524</v>
      </c>
      <c r="R56" s="205">
        <f>ROUND(R135*Содержание!$H$8*$I$4,0)</f>
        <v>83281</v>
      </c>
      <c r="S56" s="205">
        <f>ROUND(S135*Содержание!$H$8*$I$4,0)</f>
        <v>90430</v>
      </c>
      <c r="T56" s="205">
        <f>ROUND(T135*Содержание!$H$8*$I$4,0)</f>
        <v>88327</v>
      </c>
      <c r="U56" s="205">
        <f>ROUND(U135*Содержание!$H$8*$I$4,0)</f>
        <v>94215</v>
      </c>
      <c r="V56" s="205">
        <f>ROUND(V135*Содержание!$H$8*$I$4,0)</f>
        <v>91693</v>
      </c>
      <c r="W56" s="205">
        <f>ROUND(W135*Содержание!$H$8*$I$4,0)</f>
        <v>100035</v>
      </c>
      <c r="X56" s="205">
        <f>ROUND(X135*Содержание!$H$8*$I$4,0)</f>
        <v>97301</v>
      </c>
      <c r="Y56" s="1"/>
      <c r="Z56" s="1"/>
      <c r="AA56" s="1"/>
      <c r="AB56" s="1"/>
      <c r="AC56" s="64"/>
      <c r="AD56" s="64"/>
      <c r="AE56" s="64"/>
      <c r="AF56" s="64"/>
      <c r="AG56" s="64"/>
      <c r="AH56" s="64"/>
      <c r="AI56" s="1"/>
      <c r="AJ56" s="1"/>
    </row>
    <row r="57" spans="1:36" x14ac:dyDescent="0.25">
      <c r="A57" s="53">
        <v>2700</v>
      </c>
      <c r="B57" s="219">
        <f>ROUND(IF($H$6=TRUE,B136*Содержание!$H$8*$I$4*(1+'4 Доп.опции'!$V$44),B136*Содержание!$H$8*$I$4),0)</f>
        <v>51875</v>
      </c>
      <c r="C57" s="219">
        <f>ROUND(IF($H$6=TRUE,C136*Содержание!$H$8*$I$4*(1+'4 Доп.опции'!$V$44),C136*Содержание!$H$8*$I$4),0)</f>
        <v>53347</v>
      </c>
      <c r="D57" s="219">
        <f>ROUND(IF($H$6=TRUE,D136*Содержание!$H$8*$I$4*(1+'4 Доп.опции'!$V$44),D136*Содержание!$H$8*$I$4),0)</f>
        <v>54679</v>
      </c>
      <c r="E57" s="219">
        <f>ROUND(IF($H$6=TRUE,E136*Содержание!$H$8*$I$4*(1+'4 Доп.опции'!$V$44),E136*Содержание!$H$8*$I$4),0)</f>
        <v>61409</v>
      </c>
      <c r="F57" s="219">
        <f>ROUND(IF($H$6=TRUE,F136*Содержание!$H$8*$I$4*(1+'4 Доп.опции'!$V$44),F136*Содержание!$H$8*$I$4),0)</f>
        <v>62039</v>
      </c>
      <c r="G57" s="219">
        <f>ROUND(IF($H$6=TRUE,G136*Содержание!$H$8*$I$4*(1+'4 Доп.опции'!$V$44),G136*Содержание!$H$8*$I$4),0)</f>
        <v>64703</v>
      </c>
      <c r="H57" s="219">
        <f>ROUND(IF($H$6=TRUE,H136*Содержание!$H$8*$I$4*(1+'4 Доп.опции'!$V$44),H136*Содержание!$H$8*$I$4),0)</f>
        <v>66737</v>
      </c>
      <c r="I57" s="205">
        <f>ROUND(I136*Содержание!$H$8*$I$4,0)</f>
        <v>69821</v>
      </c>
      <c r="J57" s="205">
        <f>ROUND(J136*Содержание!$H$8*$I$4,0)</f>
        <v>73886</v>
      </c>
      <c r="K57" s="205">
        <f>ROUND(K136*Содержание!$H$8*$I$4,0)</f>
        <v>76060</v>
      </c>
      <c r="L57" s="205">
        <f>ROUND(L136*Содержание!$H$8*$I$4,0)</f>
        <v>79075</v>
      </c>
      <c r="M57" s="205">
        <f>ROUND(M136*Содержание!$H$8*$I$4,0)</f>
        <v>80617</v>
      </c>
      <c r="N57" s="205">
        <f>ROUND(N136*Содержание!$H$8*$I$4,0)</f>
        <v>81528</v>
      </c>
      <c r="O57" s="205">
        <f>ROUND(O136*Содержание!$H$8*$I$4,0)</f>
        <v>86435</v>
      </c>
      <c r="P57" s="205">
        <f>ROUND(P136*Содержание!$H$8*$I$4,0)</f>
        <v>84893</v>
      </c>
      <c r="Q57" s="205">
        <f>ROUND(Q136*Содержание!$H$8*$I$4,0)</f>
        <v>87276</v>
      </c>
      <c r="R57" s="205">
        <f>ROUND(R136*Содержание!$H$8*$I$4,0)</f>
        <v>89940</v>
      </c>
      <c r="S57" s="205">
        <f>ROUND(S136*Содержание!$H$8*$I$4,0)</f>
        <v>92604</v>
      </c>
      <c r="T57" s="205">
        <f>ROUND(T136*Содержание!$H$8*$I$4,0)</f>
        <v>95338</v>
      </c>
      <c r="U57" s="205">
        <f>ROUND(U136*Содержание!$H$8*$I$4,0)</f>
        <v>96389</v>
      </c>
      <c r="V57" s="205">
        <f>ROUND(V136*Содержание!$H$8*$I$4,0)</f>
        <v>99264</v>
      </c>
      <c r="W57" s="205">
        <f>ROUND(W136*Содержание!$H$8*$I$4,0)</f>
        <v>102277</v>
      </c>
      <c r="X57" s="205">
        <f>ROUND(X136*Содержание!$H$8*$I$4,0)</f>
        <v>105292</v>
      </c>
      <c r="Y57" s="1"/>
      <c r="Z57" s="1"/>
      <c r="AA57" s="1"/>
      <c r="AB57" s="1"/>
      <c r="AC57" s="64"/>
      <c r="AD57" s="64"/>
      <c r="AE57" s="64"/>
      <c r="AF57" s="64"/>
      <c r="AG57" s="64"/>
      <c r="AH57" s="64"/>
      <c r="AI57" s="1"/>
      <c r="AJ57" s="1"/>
    </row>
    <row r="58" spans="1:36" x14ac:dyDescent="0.25">
      <c r="A58" s="53">
        <v>2850</v>
      </c>
      <c r="B58" s="219">
        <f>ROUND(IF($H$6=TRUE,B137*Содержание!$H$8*$I$4*(1+'4 Доп.опции'!$V$44),B137*Содержание!$H$8*$I$4),0)</f>
        <v>54048</v>
      </c>
      <c r="C58" s="219">
        <f>ROUND(IF($H$6=TRUE,C137*Содержание!$H$8*$I$4*(1+'4 Доп.опции'!$V$44),C137*Содержание!$H$8*$I$4),0)</f>
        <v>56081</v>
      </c>
      <c r="D58" s="219">
        <f>ROUND(IF($H$6=TRUE,D137*Содержание!$H$8*$I$4*(1+'4 Доп.опции'!$V$44),D137*Содержание!$H$8*$I$4),0)</f>
        <v>51454</v>
      </c>
      <c r="E58" s="219">
        <f>ROUND(IF($H$6=TRUE,E137*Содержание!$H$8*$I$4*(1+'4 Доп.опции'!$V$44),E137*Содержание!$H$8*$I$4),0)</f>
        <v>63091</v>
      </c>
      <c r="F58" s="219">
        <f>ROUND(IF($H$6=TRUE,F137*Содержание!$H$8*$I$4*(1+'4 Доп.опции'!$V$44),F137*Содержание!$H$8*$I$4),0)</f>
        <v>53277</v>
      </c>
      <c r="G58" s="205">
        <f>ROUND(G137*Содержание!$H$8*$I$4,0)</f>
        <v>66806</v>
      </c>
      <c r="H58" s="205">
        <f>ROUND(H137*Содержание!$H$8*$I$4,0)</f>
        <v>71994</v>
      </c>
      <c r="I58" s="205">
        <f>ROUND(I137*Содержание!$H$8*$I$4,0)</f>
        <v>78163</v>
      </c>
      <c r="J58" s="205">
        <f>ROUND(J137*Содержание!$H$8*$I$4,0)</f>
        <v>76761</v>
      </c>
      <c r="K58" s="205">
        <f>ROUND(K137*Содержание!$H$8*$I$4,0)</f>
        <v>79075</v>
      </c>
      <c r="L58" s="205">
        <f>ROUND(L137*Содержание!$H$8*$I$4,0)</f>
        <v>81668</v>
      </c>
      <c r="M58" s="205">
        <f>ROUND(M137*Содержание!$H$8*$I$4,0)</f>
        <v>82439</v>
      </c>
      <c r="N58" s="205">
        <f>ROUND(N137*Содержание!$H$8*$I$4,0)</f>
        <v>83141</v>
      </c>
      <c r="O58" s="205">
        <f>ROUND(O137*Содержание!$H$8*$I$4,0)</f>
        <v>87346</v>
      </c>
      <c r="P58" s="205">
        <f>ROUND(P137*Содержание!$H$8*$I$4,0)</f>
        <v>87556</v>
      </c>
      <c r="Q58" s="205">
        <f>ROUND(Q137*Содержание!$H$8*$I$4,0)</f>
        <v>90009</v>
      </c>
      <c r="R58" s="205">
        <f>ROUND(R137*Содержание!$H$8*$I$4,0)</f>
        <v>92674</v>
      </c>
      <c r="S58" s="205">
        <f>ROUND(S137*Содержание!$H$8*$I$4,0)</f>
        <v>95408</v>
      </c>
      <c r="T58" s="205">
        <f>ROUND(T137*Содержание!$H$8*$I$4,0)</f>
        <v>98282</v>
      </c>
      <c r="U58" s="205">
        <f>ROUND(U137*Содержание!$H$8*$I$4,0)</f>
        <v>99264</v>
      </c>
      <c r="V58" s="205">
        <f>ROUND(V137*Содержание!$H$8*$I$4,0)</f>
        <v>102348</v>
      </c>
      <c r="W58" s="205">
        <f>ROUND(W137*Содержание!$H$8*$I$4,0)</f>
        <v>105363</v>
      </c>
      <c r="X58" s="205">
        <f>ROUND(X137*Содержание!$H$8*$I$4,0)</f>
        <v>108587</v>
      </c>
      <c r="Y58" s="1"/>
      <c r="Z58" s="1"/>
      <c r="AA58" s="1"/>
      <c r="AB58" s="1"/>
      <c r="AC58" s="64"/>
      <c r="AD58" s="64"/>
      <c r="AE58" s="64"/>
      <c r="AF58" s="64"/>
      <c r="AG58" s="64"/>
      <c r="AH58" s="64"/>
      <c r="AI58" s="1"/>
      <c r="AJ58" s="1"/>
    </row>
    <row r="59" spans="1:36" x14ac:dyDescent="0.25">
      <c r="A59" s="53">
        <v>2975</v>
      </c>
      <c r="B59" s="219">
        <f>ROUND(IF($H$6=TRUE,B138*Содержание!$H$8*$I$4*(1+'4 Доп.опции'!$V$44),B138*Содержание!$H$8*$I$4),0)</f>
        <v>59306</v>
      </c>
      <c r="C59" s="219">
        <f>ROUND(IF($H$6=TRUE,C138*Содержание!$H$8*$I$4*(1+'4 Доп.опции'!$V$44),C138*Содержание!$H$8*$I$4),0)</f>
        <v>61058</v>
      </c>
      <c r="D59" s="219">
        <f>ROUND(IF($H$6=TRUE,D138*Содержание!$H$8*$I$4*(1+'4 Доп.опции'!$V$44),D138*Содержание!$H$8*$I$4),0)</f>
        <v>63231</v>
      </c>
      <c r="E59" s="219">
        <f>ROUND(IF($H$6=TRUE,E138*Содержание!$H$8*$I$4*(1+'4 Доп.опции'!$V$44),E138*Содержание!$H$8*$I$4),0)</f>
        <v>67788</v>
      </c>
      <c r="F59" s="205">
        <f>ROUND(F138*Содержание!$H$8*$I$4,0)</f>
        <v>69962</v>
      </c>
      <c r="G59" s="205">
        <f>ROUND(G138*Содержание!$H$8*$I$4,0)</f>
        <v>70101</v>
      </c>
      <c r="H59" s="205">
        <f>ROUND(H138*Содержание!$H$8*$I$4,0)</f>
        <v>75429</v>
      </c>
      <c r="I59" s="205">
        <f>ROUND(I138*Содержание!$H$8*$I$4,0)</f>
        <v>80896</v>
      </c>
      <c r="J59" s="205">
        <f>ROUND(J138*Содержание!$H$8*$I$4,0)</f>
        <v>80056</v>
      </c>
      <c r="K59" s="205">
        <f>ROUND(K138*Содержание!$H$8*$I$4,0)</f>
        <v>82509</v>
      </c>
      <c r="L59" s="205">
        <f>ROUND(L138*Содержание!$H$8*$I$4,0)</f>
        <v>84893</v>
      </c>
      <c r="M59" s="205">
        <f>ROUND(M138*Содержание!$H$8*$I$4,0)</f>
        <v>87487</v>
      </c>
      <c r="N59" s="205">
        <f>ROUND(N138*Содержание!$H$8*$I$4,0)</f>
        <v>89309</v>
      </c>
      <c r="O59" s="205">
        <f>ROUND(O138*Содержание!$H$8*$I$4,0)</f>
        <v>92744</v>
      </c>
      <c r="P59" s="205">
        <f>ROUND(P138*Содержание!$H$8*$I$4,0)</f>
        <v>93094</v>
      </c>
      <c r="Q59" s="205">
        <f>ROUND(Q138*Содержание!$H$8*$I$4,0)</f>
        <v>95548</v>
      </c>
      <c r="R59" s="205">
        <f>ROUND(R138*Содержание!$H$8*$I$4,0)</f>
        <v>98492</v>
      </c>
      <c r="S59" s="205">
        <f>ROUND(S138*Содержание!$H$8*$I$4,0)</f>
        <v>101437</v>
      </c>
      <c r="T59" s="205">
        <f>ROUND(T138*Содержание!$H$8*$I$4,0)</f>
        <v>104451</v>
      </c>
      <c r="U59" s="205">
        <f>ROUND(U138*Содержание!$H$8*$I$4,0)</f>
        <v>105502</v>
      </c>
      <c r="V59" s="205">
        <f>ROUND(V138*Содержание!$H$8*$I$4,0)</f>
        <v>108727</v>
      </c>
      <c r="W59" s="205">
        <f>ROUND(W138*Содержание!$H$8*$I$4,0)</f>
        <v>112022</v>
      </c>
      <c r="X59" s="205">
        <f>ROUND(X138*Содержание!$H$8*$I$4,0)</f>
        <v>115317</v>
      </c>
      <c r="Y59" s="1"/>
      <c r="Z59" s="1"/>
      <c r="AA59" s="1"/>
      <c r="AB59" s="1"/>
      <c r="AC59" s="64"/>
      <c r="AD59" s="64"/>
      <c r="AE59" s="64"/>
      <c r="AF59" s="64"/>
      <c r="AG59" s="64"/>
      <c r="AH59" s="64"/>
      <c r="AI59" s="1"/>
      <c r="AJ59" s="1"/>
    </row>
    <row r="60" spans="1:36" x14ac:dyDescent="0.25">
      <c r="A60" s="53">
        <v>3000</v>
      </c>
      <c r="B60" s="219">
        <f>ROUND(IF($H$6=TRUE,B139*Содержание!$H$8*$I$4*(1+'4 Доп.опции'!$V$44),B139*Содержание!$H$8*$I$4),0)</f>
        <v>61760</v>
      </c>
      <c r="C60" s="219">
        <f>ROUND(IF($H$6=TRUE,C139*Содержание!$H$8*$I$4*(1+'4 Доп.опции'!$V$44),C139*Содержание!$H$8*$I$4),0)</f>
        <v>63932</v>
      </c>
      <c r="D60" s="219">
        <f>ROUND(IF($H$6=TRUE,D139*Содержание!$H$8*$I$4*(1+'4 Доп.опции'!$V$44),D139*Содержание!$H$8*$I$4),0)</f>
        <v>65755</v>
      </c>
      <c r="E60" s="205">
        <f>ROUND(E139*Содержание!$H$8*$I$4,0)</f>
        <v>68349</v>
      </c>
      <c r="F60" s="205">
        <f>ROUND(F139*Содержание!$H$8*$I$4,0)</f>
        <v>73677</v>
      </c>
      <c r="G60" s="205">
        <f>ROUND(G139*Содержание!$H$8*$I$4,0)</f>
        <v>78303</v>
      </c>
      <c r="H60" s="205">
        <f>ROUND(H139*Содержание!$H$8*$I$4,0)</f>
        <v>67719</v>
      </c>
      <c r="I60" s="205">
        <f>ROUND(I139*Содержание!$H$8*$I$4,0)</f>
        <v>82999</v>
      </c>
      <c r="J60" s="205">
        <f>ROUND(J139*Содержание!$H$8*$I$4,0)</f>
        <v>82790</v>
      </c>
      <c r="K60" s="205">
        <f>ROUND(K139*Содержание!$H$8*$I$4,0)</f>
        <v>85244</v>
      </c>
      <c r="L60" s="205">
        <f>ROUND(L139*Содержание!$H$8*$I$4,0)</f>
        <v>87837</v>
      </c>
      <c r="M60" s="205">
        <f>ROUND(M139*Содержание!$H$8*$I$4,0)</f>
        <v>90501</v>
      </c>
      <c r="N60" s="205">
        <f>ROUND(N139*Содержание!$H$8*$I$4,0)</f>
        <v>91412</v>
      </c>
      <c r="O60" s="205">
        <f>ROUND(O139*Содержание!$H$8*$I$4,0)</f>
        <v>96039</v>
      </c>
      <c r="P60" s="205">
        <f>ROUND(P139*Содержание!$H$8*$I$4,0)</f>
        <v>96179</v>
      </c>
      <c r="Q60" s="205">
        <f>ROUND(Q139*Содержание!$H$8*$I$4,0)</f>
        <v>98843</v>
      </c>
      <c r="R60" s="205">
        <f>ROUND(R139*Содержание!$H$8*$I$4,0)</f>
        <v>101857</v>
      </c>
      <c r="S60" s="205">
        <f>ROUND(S139*Содержание!$H$8*$I$4,0)</f>
        <v>104872</v>
      </c>
      <c r="T60" s="205">
        <f>ROUND(T139*Содержание!$H$8*$I$4,0)</f>
        <v>108027</v>
      </c>
      <c r="U60" s="205">
        <f>ROUND(U139*Содержание!$H$8*$I$4,0)</f>
        <v>109078</v>
      </c>
      <c r="V60" s="205">
        <f>ROUND(V139*Содержание!$H$8*$I$4,0)</f>
        <v>112442</v>
      </c>
      <c r="W60" s="205">
        <f>ROUND(W139*Содержание!$H$8*$I$4,0)</f>
        <v>115807</v>
      </c>
      <c r="X60" s="205">
        <f>ROUND(X139*Содержание!$H$8*$I$4,0)</f>
        <v>119243</v>
      </c>
      <c r="Y60" s="1"/>
      <c r="Z60" s="1"/>
      <c r="AA60" s="1"/>
      <c r="AB60" s="1"/>
      <c r="AC60" s="64"/>
      <c r="AD60" s="64"/>
      <c r="AE60" s="64"/>
      <c r="AF60" s="64"/>
      <c r="AG60" s="64"/>
      <c r="AH60" s="64"/>
      <c r="AI60" s="1"/>
      <c r="AJ60" s="1"/>
    </row>
    <row r="61" spans="1:36" ht="9.75" customHeight="1" x14ac:dyDescent="0.2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8.75" x14ac:dyDescent="0.3">
      <c r="A62" s="57"/>
      <c r="B62" s="154" t="str">
        <f>IF($H$6=TRUE,"указаны цены на ворота с торсионными пружинами","указаны цены на ворота с пружинами растяжения.Наценка за торсионные пружины стандартного монтажа в зоне с зеленой заливкой = 5 %")</f>
        <v>указаны цены на ворота с пружинами растяжения.Наценка за торсионные пружины стандартного монтажа в зоне с зеленой заливкой = 5 %</v>
      </c>
      <c r="C62" s="1"/>
      <c r="D62" s="1"/>
      <c r="E62" s="155"/>
      <c r="F62" s="155"/>
      <c r="G62" s="155"/>
      <c r="H62" s="155"/>
      <c r="I62" s="155"/>
      <c r="J62" s="155"/>
      <c r="K62" s="155"/>
      <c r="L62" s="155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.75" x14ac:dyDescent="0.25">
      <c r="A63" s="54" t="s">
        <v>125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5">
      <c r="A64" s="53" t="s">
        <v>120</v>
      </c>
      <c r="B64" s="53">
        <v>2250</v>
      </c>
      <c r="C64" s="53">
        <v>2375</v>
      </c>
      <c r="D64" s="53">
        <v>2500</v>
      </c>
      <c r="E64" s="53">
        <v>2625</v>
      </c>
      <c r="F64" s="53">
        <v>2750</v>
      </c>
      <c r="G64" s="53">
        <v>2875</v>
      </c>
      <c r="H64" s="53">
        <v>3000</v>
      </c>
      <c r="I64" s="53">
        <v>3125</v>
      </c>
      <c r="J64" s="53">
        <v>3250</v>
      </c>
      <c r="K64" s="53">
        <v>3375</v>
      </c>
      <c r="L64" s="53">
        <v>3500</v>
      </c>
      <c r="M64" s="53">
        <v>3625</v>
      </c>
      <c r="N64" s="53">
        <v>3750</v>
      </c>
      <c r="O64" s="53">
        <v>3875</v>
      </c>
      <c r="P64" s="53">
        <v>4000</v>
      </c>
      <c r="Q64" s="53">
        <v>4125</v>
      </c>
      <c r="R64" s="53">
        <v>4250</v>
      </c>
      <c r="S64" s="53">
        <v>4375</v>
      </c>
      <c r="T64" s="53">
        <v>4500</v>
      </c>
      <c r="U64" s="53">
        <v>4625</v>
      </c>
      <c r="V64" s="53">
        <v>4750</v>
      </c>
      <c r="W64" s="53">
        <v>4875</v>
      </c>
      <c r="X64" s="53">
        <v>5000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5">
      <c r="A65" s="53">
        <v>2100</v>
      </c>
      <c r="B65" s="219">
        <f>ROUND(IF($H$6=TRUE,AM129*Содержание!$H$8*$I$4*(1+'4 Доп.опции'!$V$44),AM129*Содержание!$H$8*$I$4),0)</f>
        <v>47529</v>
      </c>
      <c r="C65" s="219">
        <f>ROUND(IF($H$6=TRUE,AN129*Содержание!$H$8*$I$4*(1+'4 Доп.опции'!$V$44),AN129*Содержание!$H$8*$I$4),0)</f>
        <v>46056</v>
      </c>
      <c r="D65" s="219">
        <f>ROUND(IF($H$6=TRUE,AO129*Содержание!$H$8*$I$4*(1+'4 Доп.опции'!$V$44),AO129*Содержание!$H$8*$I$4),0)</f>
        <v>45916</v>
      </c>
      <c r="E65" s="219">
        <f>ROUND(IF($H$6=TRUE,AP129*Содержание!$H$8*$I$4*(1+'4 Доп.опции'!$V$44),AP129*Содержание!$H$8*$I$4),0)</f>
        <v>53557</v>
      </c>
      <c r="F65" s="219">
        <f>ROUND(IF($H$6=TRUE,AQ129*Содержание!$H$8*$I$4*(1+'4 Доп.опции'!$V$44),AQ129*Содержание!$H$8*$I$4),0)</f>
        <v>52997</v>
      </c>
      <c r="G65" s="219">
        <f>ROUND(IF($H$6=TRUE,AR129*Содержание!$H$8*$I$4*(1+'4 Доп.опции'!$V$44),AR129*Содержание!$H$8*$I$4),0)</f>
        <v>59096</v>
      </c>
      <c r="H65" s="219">
        <f>ROUND(IF($H$6=TRUE,AS129*Содержание!$H$8*$I$4*(1+'4 Доп.опции'!$V$44),AS129*Содержание!$H$8*$I$4),0)</f>
        <v>59096</v>
      </c>
      <c r="I65" s="219">
        <f>ROUND(IF($H$6=TRUE,AT129*Содержание!$H$8*$I$4*(1+'4 Доп.опции'!$V$44),AT129*Содержание!$H$8*$I$4),0)</f>
        <v>62390</v>
      </c>
      <c r="J65" s="219">
        <f>ROUND(IF($H$6=TRUE,AU129*Содержание!$H$8*$I$4*(1+'4 Доп.опции'!$V$44),AU129*Содержание!$H$8*$I$4),0)</f>
        <v>58324</v>
      </c>
      <c r="K65" s="219">
        <f>ROUND(IF($H$6=TRUE,AV129*Содержание!$H$8*$I$4*(1+'4 Доп.опции'!$V$44),AV129*Содержание!$H$8*$I$4),0)</f>
        <v>67788</v>
      </c>
      <c r="L65" s="219">
        <f>ROUND(IF($H$6=TRUE,AW129*Содержание!$H$8*$I$4*(1+'4 Доп.опции'!$V$44),AW129*Содержание!$H$8*$I$4),0)</f>
        <v>62461</v>
      </c>
      <c r="M65" s="205">
        <f>ROUND(AX129*Содержание!$H$8*$I$4,0)</f>
        <v>73747</v>
      </c>
      <c r="N65" s="205">
        <f>ROUND(AY129*Содержание!$H$8*$I$4,0)</f>
        <v>66876</v>
      </c>
      <c r="O65" s="205">
        <f>ROUND(AZ129*Содержание!$H$8*$I$4,0)</f>
        <v>73186</v>
      </c>
      <c r="P65" s="205">
        <f>ROUND(BA129*Содержание!$H$8*$I$4,0)</f>
        <v>71083</v>
      </c>
      <c r="Q65" s="205">
        <f>ROUND(BB129*Содержание!$H$8*$I$4,0)</f>
        <v>79214</v>
      </c>
      <c r="R65" s="205">
        <f>ROUND(BC129*Содержание!$H$8*$I$4,0)</f>
        <v>75710</v>
      </c>
      <c r="S65" s="205">
        <f>ROUND(BD129*Содержание!$H$8*$I$4,0)</f>
        <v>81317</v>
      </c>
      <c r="T65" s="205">
        <f>ROUND(BE129*Содержание!$H$8*$I$4,0)</f>
        <v>78303</v>
      </c>
      <c r="U65" s="205">
        <f>ROUND(BF129*Содержание!$H$8*$I$4,0)</f>
        <v>86365</v>
      </c>
      <c r="V65" s="205">
        <f>ROUND(BG129*Содержание!$H$8*$I$4,0)</f>
        <v>81528</v>
      </c>
      <c r="W65" s="205">
        <f>ROUND(BH129*Содержание!$H$8*$I$4,0)</f>
        <v>88398</v>
      </c>
      <c r="X65" s="205">
        <f>ROUND(BI129*Содержание!$H$8*$I$4,0)</f>
        <v>85945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5">
      <c r="A66" s="53">
        <v>2125</v>
      </c>
      <c r="B66" s="219">
        <f>ROUND(IF($H$6=TRUE,AM130*Содержание!$H$8*$I$4*(1+'4 Доп.опции'!$V$44),AM130*Содержание!$H$8*$I$4),0)</f>
        <v>47529</v>
      </c>
      <c r="C66" s="219">
        <f>ROUND(IF($H$6=TRUE,AN130*Содержание!$H$8*$I$4*(1+'4 Доп.опции'!$V$44),AN130*Содержание!$H$8*$I$4),0)</f>
        <v>45987</v>
      </c>
      <c r="D66" s="219">
        <f>ROUND(IF($H$6=TRUE,AO130*Содержание!$H$8*$I$4*(1+'4 Доп.опции'!$V$44),AO130*Содержание!$H$8*$I$4),0)</f>
        <v>45987</v>
      </c>
      <c r="E66" s="219">
        <f>ROUND(IF($H$6=TRUE,AP130*Содержание!$H$8*$I$4*(1+'4 Доп.опции'!$V$44),AP130*Содержание!$H$8*$I$4),0)</f>
        <v>52647</v>
      </c>
      <c r="F66" s="219">
        <f>ROUND(IF($H$6=TRUE,AQ130*Содержание!$H$8*$I$4*(1+'4 Доп.опции'!$V$44),AQ130*Содержание!$H$8*$I$4),0)</f>
        <v>53627</v>
      </c>
      <c r="G66" s="219">
        <f>ROUND(IF($H$6=TRUE,AR130*Содержание!$H$8*$I$4*(1+'4 Доп.опции'!$V$44),AR130*Содержание!$H$8*$I$4),0)</f>
        <v>59657</v>
      </c>
      <c r="H66" s="219">
        <f>ROUND(IF($H$6=TRUE,AS130*Содержание!$H$8*$I$4*(1+'4 Доп.опции'!$V$44),AS130*Содержание!$H$8*$I$4),0)</f>
        <v>58745</v>
      </c>
      <c r="I66" s="219">
        <f>ROUND(IF($H$6=TRUE,AT130*Содержание!$H$8*$I$4*(1+'4 Доп.опции'!$V$44),AT130*Содержание!$H$8*$I$4),0)</f>
        <v>63582</v>
      </c>
      <c r="J66" s="219">
        <f>ROUND(IF($H$6=TRUE,AU130*Содержание!$H$8*$I$4*(1+'4 Доп.опции'!$V$44),AU130*Содержание!$H$8*$I$4),0)</f>
        <v>59165</v>
      </c>
      <c r="K66" s="219">
        <f>ROUND(IF($H$6=TRUE,AV130*Содержание!$H$8*$I$4*(1+'4 Доп.опции'!$V$44),AV130*Содержание!$H$8*$I$4),0)</f>
        <v>68770</v>
      </c>
      <c r="L66" s="219">
        <f>ROUND(IF($H$6=TRUE,AW130*Содержание!$H$8*$I$4*(1+'4 Доп.опции'!$V$44),AW130*Содержание!$H$8*$I$4),0)</f>
        <v>63161</v>
      </c>
      <c r="M66" s="205">
        <f>ROUND(AX130*Содержание!$H$8*$I$4,0)</f>
        <v>74027</v>
      </c>
      <c r="N66" s="205">
        <f>ROUND(AY130*Содержание!$H$8*$I$4,0)</f>
        <v>68279</v>
      </c>
      <c r="O66" s="205">
        <f>ROUND(AZ130*Содержание!$H$8*$I$4,0)</f>
        <v>75289</v>
      </c>
      <c r="P66" s="205">
        <f>ROUND(BA130*Содержание!$H$8*$I$4,0)</f>
        <v>72204</v>
      </c>
      <c r="Q66" s="205">
        <f>ROUND(BB130*Содержание!$H$8*$I$4,0)</f>
        <v>80126</v>
      </c>
      <c r="R66" s="205">
        <f>ROUND(BC130*Содержание!$H$8*$I$4,0)</f>
        <v>76901</v>
      </c>
      <c r="S66" s="205">
        <f>ROUND(BD130*Содержание!$H$8*$I$4,0)</f>
        <v>83350</v>
      </c>
      <c r="T66" s="205">
        <f>ROUND(BE130*Содержание!$H$8*$I$4,0)</f>
        <v>79495</v>
      </c>
      <c r="U66" s="205">
        <f>ROUND(BF130*Содержание!$H$8*$I$4,0)</f>
        <v>87276</v>
      </c>
      <c r="V66" s="205">
        <f>ROUND(BG130*Содержание!$H$8*$I$4,0)</f>
        <v>82439</v>
      </c>
      <c r="W66" s="205">
        <f>ROUND(BH130*Содержание!$H$8*$I$4,0)</f>
        <v>90430</v>
      </c>
      <c r="X66" s="205">
        <f>ROUND(BI130*Содержание!$H$8*$I$4,0)</f>
        <v>86224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5">
      <c r="A67" s="53">
        <v>2250</v>
      </c>
      <c r="B67" s="219">
        <f>ROUND(IF($H$6=TRUE,AM131*Содержание!$H$8*$I$4*(1+'4 Доп.опции'!$V$44),AM131*Содержание!$H$8*$I$4),0)</f>
        <v>47529</v>
      </c>
      <c r="C67" s="219">
        <f>ROUND(IF($H$6=TRUE,AN131*Содержание!$H$8*$I$4*(1+'4 Доп.опции'!$V$44),AN131*Содержание!$H$8*$I$4),0)</f>
        <v>45916</v>
      </c>
      <c r="D67" s="219">
        <f>ROUND(IF($H$6=TRUE,AO131*Содержание!$H$8*$I$4*(1+'4 Доп.опции'!$V$44),AO131*Содержание!$H$8*$I$4),0)</f>
        <v>45987</v>
      </c>
      <c r="E67" s="219">
        <f>ROUND(IF($H$6=TRUE,AP131*Содержание!$H$8*$I$4*(1+'4 Доп.опции'!$V$44),AP131*Содержание!$H$8*$I$4),0)</f>
        <v>51595</v>
      </c>
      <c r="F67" s="219">
        <f>ROUND(IF($H$6=TRUE,AQ131*Содержание!$H$8*$I$4*(1+'4 Доп.опции'!$V$44),AQ131*Содержание!$H$8*$I$4),0)</f>
        <v>54329</v>
      </c>
      <c r="G67" s="219">
        <f>ROUND(IF($H$6=TRUE,AR131*Содержание!$H$8*$I$4*(1+'4 Доп.опции'!$V$44),AR131*Содержание!$H$8*$I$4),0)</f>
        <v>60357</v>
      </c>
      <c r="H67" s="219">
        <f>ROUND(IF($H$6=TRUE,AS131*Содержание!$H$8*$I$4*(1+'4 Доп.опции'!$V$44),AS131*Содержание!$H$8*$I$4),0)</f>
        <v>58535</v>
      </c>
      <c r="I67" s="219">
        <f>ROUND(IF($H$6=TRUE,AT131*Содержание!$H$8*$I$4*(1+'4 Доп.опции'!$V$44),AT131*Содержание!$H$8*$I$4),0)</f>
        <v>64844</v>
      </c>
      <c r="J67" s="219">
        <f>ROUND(IF($H$6=TRUE,AU131*Содержание!$H$8*$I$4*(1+'4 Доп.опции'!$V$44),AU131*Содержание!$H$8*$I$4),0)</f>
        <v>60077</v>
      </c>
      <c r="K67" s="219">
        <f>ROUND(IF($H$6=TRUE,AV131*Содержание!$H$8*$I$4*(1+'4 Доп.опции'!$V$44),AV131*Содержание!$H$8*$I$4),0)</f>
        <v>69891</v>
      </c>
      <c r="L67" s="219">
        <f>ROUND(IF($H$6=TRUE,AW131*Содержание!$H$8*$I$4*(1+'4 Доп.опции'!$V$44),AW131*Содержание!$H$8*$I$4),0)</f>
        <v>63792</v>
      </c>
      <c r="M67" s="205">
        <f>ROUND(AX131*Содержание!$H$8*$I$4,0)</f>
        <v>74378</v>
      </c>
      <c r="N67" s="205">
        <f>ROUND(AY131*Содержание!$H$8*$I$4,0)</f>
        <v>69470</v>
      </c>
      <c r="O67" s="205">
        <f>ROUND(AZ131*Содержание!$H$8*$I$4,0)</f>
        <v>77322</v>
      </c>
      <c r="P67" s="205">
        <f>ROUND(BA131*Содержание!$H$8*$I$4,0)</f>
        <v>73536</v>
      </c>
      <c r="Q67" s="205">
        <f>ROUND(BB131*Содержание!$H$8*$I$4,0)</f>
        <v>80896</v>
      </c>
      <c r="R67" s="205">
        <f>ROUND(BC131*Содержание!$H$8*$I$4,0)</f>
        <v>78023</v>
      </c>
      <c r="S67" s="205">
        <f>ROUND(BD131*Содержание!$H$8*$I$4,0)</f>
        <v>85524</v>
      </c>
      <c r="T67" s="205">
        <f>ROUND(BE131*Содержание!$H$8*$I$4,0)</f>
        <v>80617</v>
      </c>
      <c r="U67" s="205">
        <f>ROUND(BF131*Содержание!$H$8*$I$4,0)</f>
        <v>87977</v>
      </c>
      <c r="V67" s="205">
        <f>ROUND(BG131*Содержание!$H$8*$I$4,0)</f>
        <v>83350</v>
      </c>
      <c r="W67" s="205">
        <f>ROUND(BH131*Содержание!$H$8*$I$4,0)</f>
        <v>92394</v>
      </c>
      <c r="X67" s="205">
        <f>ROUND(BI131*Содержание!$H$8*$I$4,0)</f>
        <v>86435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5">
      <c r="A68" s="53">
        <v>2375</v>
      </c>
      <c r="B68" s="219">
        <f>ROUND(IF($H$6=TRUE,AM132*Содержание!$H$8*$I$4*(1+'4 Доп.опции'!$V$44),AM132*Содержание!$H$8*$I$4),0)</f>
        <v>53627</v>
      </c>
      <c r="C68" s="219">
        <f>ROUND(IF($H$6=TRUE,AN132*Содержание!$H$8*$I$4*(1+'4 Доп.опции'!$V$44),AN132*Содержание!$H$8*$I$4),0)</f>
        <v>46688</v>
      </c>
      <c r="D68" s="219">
        <f>ROUND(IF($H$6=TRUE,AO132*Содержание!$H$8*$I$4*(1+'4 Доп.опции'!$V$44),AO132*Содержание!$H$8*$I$4),0)</f>
        <v>46828</v>
      </c>
      <c r="E68" s="219">
        <f>ROUND(IF($H$6=TRUE,AP132*Содержание!$H$8*$I$4*(1+'4 Доп.опции'!$V$44),AP132*Содержание!$H$8*$I$4),0)</f>
        <v>57554</v>
      </c>
      <c r="F68" s="219">
        <f>ROUND(IF($H$6=TRUE,AQ132*Содержание!$H$8*$I$4*(1+'4 Доп.опции'!$V$44),AQ132*Содержание!$H$8*$I$4),0)</f>
        <v>54959</v>
      </c>
      <c r="G68" s="219">
        <f>ROUND(IF($H$6=TRUE,AR132*Содержание!$H$8*$I$4*(1+'4 Доп.опции'!$V$44),AR132*Содержание!$H$8*$I$4),0)</f>
        <v>61900</v>
      </c>
      <c r="H68" s="219">
        <f>ROUND(IF($H$6=TRUE,AS132*Содержание!$H$8*$I$4*(1+'4 Доп.опции'!$V$44),AS132*Содержание!$H$8*$I$4),0)</f>
        <v>59657</v>
      </c>
      <c r="I68" s="219">
        <f>ROUND(IF($H$6=TRUE,AT132*Содержание!$H$8*$I$4*(1+'4 Доп.опции'!$V$44),AT132*Содержание!$H$8*$I$4),0)</f>
        <v>67648</v>
      </c>
      <c r="J68" s="219">
        <f>ROUND(IF($H$6=TRUE,AU132*Содержание!$H$8*$I$4*(1+'4 Доп.опции'!$V$44),AU132*Содержание!$H$8*$I$4),0)</f>
        <v>61478</v>
      </c>
      <c r="K68" s="219">
        <f>ROUND(IF($H$6=TRUE,AV132*Содержание!$H$8*$I$4*(1+'4 Доп.опции'!$V$44),AV132*Содержание!$H$8*$I$4),0)</f>
        <v>71504</v>
      </c>
      <c r="L68" s="205">
        <f>ROUND(AW132*Содержание!$H$8*$I$4,0)</f>
        <v>66035</v>
      </c>
      <c r="M68" s="205">
        <f>ROUND(AX132*Содержание!$H$8*$I$4,0)</f>
        <v>78023</v>
      </c>
      <c r="N68" s="205">
        <f>ROUND(AY132*Содержание!$H$8*$I$4,0)</f>
        <v>70031</v>
      </c>
      <c r="O68" s="205">
        <f>ROUND(AZ132*Содержание!$H$8*$I$4,0)</f>
        <v>79565</v>
      </c>
      <c r="P68" s="205">
        <f>ROUND(BA132*Содержание!$H$8*$I$4,0)</f>
        <v>75008</v>
      </c>
      <c r="Q68" s="205">
        <f>ROUND(BB132*Содержание!$H$8*$I$4,0)</f>
        <v>85734</v>
      </c>
      <c r="R68" s="205">
        <f>ROUND(BC132*Содержание!$H$8*$I$4,0)</f>
        <v>79144</v>
      </c>
      <c r="S68" s="205">
        <f>ROUND(BD132*Содержание!$H$8*$I$4,0)</f>
        <v>87346</v>
      </c>
      <c r="T68" s="205">
        <f>ROUND(BE132*Содержание!$H$8*$I$4,0)</f>
        <v>82790</v>
      </c>
      <c r="U68" s="205">
        <f>ROUND(BF132*Содержание!$H$8*$I$4,0)</f>
        <v>93305</v>
      </c>
      <c r="V68" s="205">
        <f>ROUND(BG132*Содержание!$H$8*$I$4,0)</f>
        <v>85663</v>
      </c>
      <c r="W68" s="205">
        <f>ROUND(BH132*Содержание!$H$8*$I$4,0)</f>
        <v>96600</v>
      </c>
      <c r="X68" s="205">
        <f>ROUND(BI132*Содержание!$H$8*$I$4,0)</f>
        <v>89240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5">
      <c r="A69" s="53">
        <v>2500</v>
      </c>
      <c r="B69" s="219">
        <f>ROUND(IF($H$6=TRUE,AM133*Содержание!$H$8*$I$4*(1+'4 Доп.опции'!$V$44),AM133*Содержание!$H$8*$I$4),0)</f>
        <v>55310</v>
      </c>
      <c r="C69" s="219">
        <f>ROUND(IF($H$6=TRUE,AN133*Содержание!$H$8*$I$4*(1+'4 Доп.опции'!$V$44),AN133*Содержание!$H$8*$I$4),0)</f>
        <v>56221</v>
      </c>
      <c r="D69" s="219">
        <f>ROUND(IF($H$6=TRUE,AO133*Содержание!$H$8*$I$4*(1+'4 Доп.опции'!$V$44),AO133*Содержание!$H$8*$I$4),0)</f>
        <v>49492</v>
      </c>
      <c r="E69" s="219">
        <f>ROUND(IF($H$6=TRUE,AP133*Содержание!$H$8*$I$4*(1+'4 Доп.опции'!$V$44),AP133*Содержание!$H$8*$I$4),0)</f>
        <v>61829</v>
      </c>
      <c r="F69" s="219">
        <f>ROUND(IF($H$6=TRUE,AQ133*Содержание!$H$8*$I$4*(1+'4 Доп.опции'!$V$44),AQ133*Содержание!$H$8*$I$4),0)</f>
        <v>56221</v>
      </c>
      <c r="G69" s="219">
        <f>ROUND(IF($H$6=TRUE,AR133*Содержание!$H$8*$I$4*(1+'4 Доп.опции'!$V$44),AR133*Содержание!$H$8*$I$4),0)</f>
        <v>64213</v>
      </c>
      <c r="H69" s="219">
        <f>ROUND(IF($H$6=TRUE,AS133*Содержание!$H$8*$I$4*(1+'4 Доп.опции'!$V$44),AS133*Содержание!$H$8*$I$4),0)</f>
        <v>60848</v>
      </c>
      <c r="I69" s="219">
        <f>ROUND(IF($H$6=TRUE,AT133*Содержание!$H$8*$I$4*(1+'4 Доп.опции'!$V$44),AT133*Содержание!$H$8*$I$4),0)</f>
        <v>72204</v>
      </c>
      <c r="J69" s="219">
        <f>ROUND(IF($H$6=TRUE,AU133*Содержание!$H$8*$I$4*(1+'4 Доп.опции'!$V$44),AU133*Содержание!$H$8*$I$4),0)</f>
        <v>68559</v>
      </c>
      <c r="K69" s="205">
        <f>ROUND(AV133*Содержание!$H$8*$I$4,0)</f>
        <v>80617</v>
      </c>
      <c r="L69" s="205">
        <f>ROUND(AW133*Содержание!$H$8*$I$4,0)</f>
        <v>75008</v>
      </c>
      <c r="M69" s="205">
        <f>ROUND(AX133*Содержание!$H$8*$I$4,0)</f>
        <v>83070</v>
      </c>
      <c r="N69" s="205">
        <f>ROUND(AY133*Содержание!$H$8*$I$4,0)</f>
        <v>77182</v>
      </c>
      <c r="O69" s="205">
        <f>ROUND(AZ133*Содержание!$H$8*$I$4,0)</f>
        <v>87346</v>
      </c>
      <c r="P69" s="205">
        <f>ROUND(BA133*Содержание!$H$8*$I$4,0)</f>
        <v>79285</v>
      </c>
      <c r="Q69" s="205">
        <f>ROUND(BB133*Содержание!$H$8*$I$4,0)</f>
        <v>90080</v>
      </c>
      <c r="R69" s="205">
        <f>ROUND(BC133*Содержание!$H$8*$I$4,0)</f>
        <v>84542</v>
      </c>
      <c r="S69" s="205">
        <f>ROUND(BD133*Содержание!$H$8*$I$4,0)</f>
        <v>95899</v>
      </c>
      <c r="T69" s="205">
        <f>ROUND(BE133*Содержание!$H$8*$I$4,0)</f>
        <v>88048</v>
      </c>
      <c r="U69" s="205">
        <f>ROUND(BF133*Содержание!$H$8*$I$4,0)</f>
        <v>101437</v>
      </c>
      <c r="V69" s="205">
        <f>ROUND(BG133*Содержание!$H$8*$I$4,0)</f>
        <v>90571</v>
      </c>
      <c r="W69" s="205">
        <f>ROUND(BH133*Содержание!$H$8*$I$4,0)</f>
        <v>106344</v>
      </c>
      <c r="X69" s="205">
        <f>ROUND(BI133*Содержание!$H$8*$I$4,0)</f>
        <v>94286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5">
      <c r="A70" s="53">
        <v>2550</v>
      </c>
      <c r="B70" s="219">
        <f>ROUND(IF($H$6=TRUE,AM134*Содержание!$H$8*$I$4*(1+'4 Доп.опции'!$V$44),AM134*Содержание!$H$8*$I$4),0)</f>
        <v>56993</v>
      </c>
      <c r="C70" s="219">
        <f>ROUND(IF($H$6=TRUE,AN134*Содержание!$H$8*$I$4*(1+'4 Доп.опции'!$V$44),AN134*Содержание!$H$8*$I$4),0)</f>
        <v>58675</v>
      </c>
      <c r="D70" s="219">
        <f>ROUND(IF($H$6=TRUE,AO134*Содержание!$H$8*$I$4*(1+'4 Доп.опции'!$V$44),AO134*Содержание!$H$8*$I$4),0)</f>
        <v>49422</v>
      </c>
      <c r="E70" s="219">
        <f>ROUND(IF($H$6=TRUE,AP134*Содержание!$H$8*$I$4*(1+'4 Доп.опции'!$V$44),AP134*Содержание!$H$8*$I$4),0)</f>
        <v>63582</v>
      </c>
      <c r="F70" s="219">
        <f>ROUND(IF($H$6=TRUE,AQ134*Содержание!$H$8*$I$4*(1+'4 Доп.опции'!$V$44),AQ134*Содержание!$H$8*$I$4),0)</f>
        <v>58535</v>
      </c>
      <c r="G70" s="219">
        <f>ROUND(IF($H$6=TRUE,AR134*Содержание!$H$8*$I$4*(1+'4 Доп.опции'!$V$44),AR134*Содержание!$H$8*$I$4),0)</f>
        <v>69260</v>
      </c>
      <c r="H70" s="219">
        <f>ROUND(IF($H$6=TRUE,AS134*Содержание!$H$8*$I$4*(1+'4 Доп.опции'!$V$44),AS134*Содержание!$H$8*$I$4),0)</f>
        <v>63302</v>
      </c>
      <c r="I70" s="219">
        <f>ROUND(IF($H$6=TRUE,AT134*Содержание!$H$8*$I$4*(1+'4 Доп.опции'!$V$44),AT134*Содержание!$H$8*$I$4),0)</f>
        <v>75289</v>
      </c>
      <c r="J70" s="205">
        <f>ROUND(AU134*Содержание!$H$8*$I$4,0)</f>
        <v>73046</v>
      </c>
      <c r="K70" s="205">
        <f>ROUND(AV134*Содержание!$H$8*$I$4,0)</f>
        <v>83281</v>
      </c>
      <c r="L70" s="205">
        <f>ROUND(AW134*Содержание!$H$8*$I$4,0)</f>
        <v>78514</v>
      </c>
      <c r="M70" s="205">
        <f>ROUND(AX134*Содержание!$H$8*$I$4,0)</f>
        <v>87487</v>
      </c>
      <c r="N70" s="205">
        <f>ROUND(AY134*Содержание!$H$8*$I$4,0)</f>
        <v>79285</v>
      </c>
      <c r="O70" s="205">
        <f>ROUND(AZ134*Содержание!$H$8*$I$4,0)</f>
        <v>90921</v>
      </c>
      <c r="P70" s="205">
        <f>ROUND(BA134*Содержание!$H$8*$I$4,0)</f>
        <v>82089</v>
      </c>
      <c r="Q70" s="205">
        <f>ROUND(BB134*Содержание!$H$8*$I$4,0)</f>
        <v>95338</v>
      </c>
      <c r="R70" s="205">
        <f>ROUND(BC134*Содержание!$H$8*$I$4,0)</f>
        <v>87276</v>
      </c>
      <c r="S70" s="205">
        <f>ROUND(BD134*Содержание!$H$8*$I$4,0)</f>
        <v>100525</v>
      </c>
      <c r="T70" s="205">
        <f>ROUND(BE134*Содержание!$H$8*$I$4,0)</f>
        <v>92604</v>
      </c>
      <c r="U70" s="205">
        <f>ROUND(BF134*Содержание!$H$8*$I$4,0)</f>
        <v>105012</v>
      </c>
      <c r="V70" s="205">
        <f>ROUND(BG134*Содержание!$H$8*$I$4,0)</f>
        <v>96039</v>
      </c>
      <c r="W70" s="205">
        <f>ROUND(BH134*Содержание!$H$8*$I$4,0)</f>
        <v>111601</v>
      </c>
      <c r="X70" s="205">
        <f>ROUND(BI134*Содержание!$H$8*$I$4,0)</f>
        <v>101857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5">
      <c r="A71" s="53">
        <v>2625</v>
      </c>
      <c r="B71" s="219">
        <f>ROUND(IF($H$6=TRUE,AM135*Содержание!$H$8*$I$4*(1+'4 Доп.опции'!$V$44),AM135*Содержание!$H$8*$I$4),0)</f>
        <v>58044</v>
      </c>
      <c r="C71" s="219">
        <f>ROUND(IF($H$6=TRUE,AN135*Содержание!$H$8*$I$4*(1+'4 Доп.опции'!$V$44),AN135*Содержание!$H$8*$I$4),0)</f>
        <v>59726</v>
      </c>
      <c r="D71" s="219">
        <f>ROUND(IF($H$6=TRUE,AO135*Содержание!$H$8*$I$4*(1+'4 Доп.опции'!$V$44),AO135*Содержание!$H$8*$I$4),0)</f>
        <v>55801</v>
      </c>
      <c r="E71" s="219">
        <f>ROUND(IF($H$6=TRUE,AP135*Содержание!$H$8*$I$4*(1+'4 Доп.опции'!$V$44),AP135*Содержание!$H$8*$I$4),0)</f>
        <v>66806</v>
      </c>
      <c r="F71" s="219">
        <f>ROUND(IF($H$6=TRUE,AQ135*Содержание!$H$8*$I$4*(1+'4 Доп.опции'!$V$44),AQ135*Содержание!$H$8*$I$4),0)</f>
        <v>64633</v>
      </c>
      <c r="G71" s="219">
        <f>ROUND(IF($H$6=TRUE,AR135*Содержание!$H$8*$I$4*(1+'4 Доп.опции'!$V$44),AR135*Содержание!$H$8*$I$4),0)</f>
        <v>71504</v>
      </c>
      <c r="H71" s="219">
        <f>ROUND(IF($H$6=TRUE,AS135*Содержание!$H$8*$I$4*(1+'4 Доп.опции'!$V$44),AS135*Содержание!$H$8*$I$4),0)</f>
        <v>69611</v>
      </c>
      <c r="I71" s="205">
        <f>ROUND(AT135*Содержание!$H$8*$I$4,0)</f>
        <v>77462</v>
      </c>
      <c r="J71" s="205">
        <f>ROUND(AU135*Содержание!$H$8*$I$4,0)</f>
        <v>78653</v>
      </c>
      <c r="K71" s="205">
        <f>ROUND(AV135*Содержание!$H$8*$I$4,0)</f>
        <v>85033</v>
      </c>
      <c r="L71" s="205">
        <f>ROUND(AW135*Содержание!$H$8*$I$4,0)</f>
        <v>84262</v>
      </c>
      <c r="M71" s="205">
        <f>ROUND(AX135*Содержание!$H$8*$I$4,0)</f>
        <v>89870</v>
      </c>
      <c r="N71" s="205">
        <f>ROUND(AY135*Содержание!$H$8*$I$4,0)</f>
        <v>86085</v>
      </c>
      <c r="O71" s="205">
        <f>ROUND(AZ135*Содержание!$H$8*$I$4,0)</f>
        <v>94707</v>
      </c>
      <c r="P71" s="205">
        <f>ROUND(BA135*Содержание!$H$8*$I$4,0)</f>
        <v>89449</v>
      </c>
      <c r="Q71" s="205">
        <f>ROUND(BB135*Содержание!$H$8*$I$4,0)</f>
        <v>97511</v>
      </c>
      <c r="R71" s="205">
        <f>ROUND(BC135*Содержание!$H$8*$I$4,0)</f>
        <v>94917</v>
      </c>
      <c r="S71" s="205">
        <f>ROUND(BD135*Содержание!$H$8*$I$4,0)</f>
        <v>103120</v>
      </c>
      <c r="T71" s="205">
        <f>ROUND(BE135*Содержание!$H$8*$I$4,0)</f>
        <v>100666</v>
      </c>
      <c r="U71" s="205">
        <f>ROUND(BF135*Содержание!$H$8*$I$4,0)</f>
        <v>107395</v>
      </c>
      <c r="V71" s="205">
        <f>ROUND(BG135*Содержание!$H$8*$I$4,0)</f>
        <v>104591</v>
      </c>
      <c r="W71" s="205">
        <f>ROUND(BH135*Содержание!$H$8*$I$4,0)</f>
        <v>113985</v>
      </c>
      <c r="X71" s="205">
        <f>ROUND(BI135*Содержание!$H$8*$I$4,0)</f>
        <v>110970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5">
      <c r="A72" s="53">
        <v>2700</v>
      </c>
      <c r="B72" s="219">
        <f>ROUND(IF($H$6=TRUE,AM136*Содержание!$H$8*$I$4*(1+'4 Доп.опции'!$V$44),AM136*Содержание!$H$8*$I$4),0)</f>
        <v>59165</v>
      </c>
      <c r="C72" s="219">
        <f>ROUND(IF($H$6=TRUE,AN136*Содержание!$H$8*$I$4*(1+'4 Доп.опции'!$V$44),AN136*Содержание!$H$8*$I$4),0)</f>
        <v>60778</v>
      </c>
      <c r="D72" s="219">
        <f>ROUND(IF($H$6=TRUE,AO136*Содержание!$H$8*$I$4*(1+'4 Доп.опции'!$V$44),AO136*Содержание!$H$8*$I$4),0)</f>
        <v>62320</v>
      </c>
      <c r="E72" s="219">
        <f>ROUND(IF($H$6=TRUE,AP136*Содержание!$H$8*$I$4*(1+'4 Доп.опции'!$V$44),AP136*Содержание!$H$8*$I$4),0)</f>
        <v>69962</v>
      </c>
      <c r="F72" s="219">
        <f>ROUND(IF($H$6=TRUE,AQ136*Содержание!$H$8*$I$4*(1+'4 Доп.опции'!$V$44),AQ136*Содержание!$H$8*$I$4),0)</f>
        <v>70732</v>
      </c>
      <c r="G72" s="219">
        <f>ROUND(IF($H$6=TRUE,AR136*Содержание!$H$8*$I$4*(1+'4 Доп.опции'!$V$44),AR136*Содержание!$H$8*$I$4),0)</f>
        <v>73817</v>
      </c>
      <c r="H72" s="219">
        <f>ROUND(IF($H$6=TRUE,AS136*Содержание!$H$8*$I$4*(1+'4 Доп.опции'!$V$44),AS136*Содержание!$H$8*$I$4),0)</f>
        <v>76060</v>
      </c>
      <c r="I72" s="205">
        <f>ROUND(AT136*Содержание!$H$8*$I$4,0)</f>
        <v>79565</v>
      </c>
      <c r="J72" s="205">
        <f>ROUND(AU136*Содержание!$H$8*$I$4,0)</f>
        <v>84192</v>
      </c>
      <c r="K72" s="205">
        <f>ROUND(AV136*Содержание!$H$8*$I$4,0)</f>
        <v>86715</v>
      </c>
      <c r="L72" s="205">
        <f>ROUND(AW136*Содержание!$H$8*$I$4,0)</f>
        <v>90080</v>
      </c>
      <c r="M72" s="205">
        <f>ROUND(AX136*Содержание!$H$8*$I$4,0)</f>
        <v>91973</v>
      </c>
      <c r="N72" s="205">
        <f>ROUND(AY136*Содержание!$H$8*$I$4,0)</f>
        <v>92884</v>
      </c>
      <c r="O72" s="205">
        <f>ROUND(AZ136*Содержание!$H$8*$I$4,0)</f>
        <v>98563</v>
      </c>
      <c r="P72" s="205">
        <f>ROUND(BA136*Содержание!$H$8*$I$4,0)</f>
        <v>96810</v>
      </c>
      <c r="Q72" s="205">
        <f>ROUND(BB136*Содержание!$H$8*$I$4,0)</f>
        <v>99544</v>
      </c>
      <c r="R72" s="205">
        <f>ROUND(BC136*Содержание!$H$8*$I$4,0)</f>
        <v>102559</v>
      </c>
      <c r="S72" s="205">
        <f>ROUND(BD136*Содержание!$H$8*$I$4,0)</f>
        <v>105642</v>
      </c>
      <c r="T72" s="205">
        <f>ROUND(BE136*Содержание!$H$8*$I$4,0)</f>
        <v>108657</v>
      </c>
      <c r="U72" s="205">
        <f>ROUND(BF136*Содержание!$H$8*$I$4,0)</f>
        <v>109919</v>
      </c>
      <c r="V72" s="205">
        <f>ROUND(BG136*Содержание!$H$8*$I$4,0)</f>
        <v>113143</v>
      </c>
      <c r="W72" s="205">
        <f>ROUND(BH136*Содержание!$H$8*$I$4,0)</f>
        <v>116579</v>
      </c>
      <c r="X72" s="205">
        <f>ROUND(BI136*Содержание!$H$8*$I$4,0)</f>
        <v>120013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25">
      <c r="A73" s="53">
        <v>2850</v>
      </c>
      <c r="B73" s="219">
        <f>ROUND(IF($H$6=TRUE,AM137*Содержание!$H$8*$I$4*(1+'4 Доп.опции'!$V$44),AM137*Содержание!$H$8*$I$4),0)</f>
        <v>61689</v>
      </c>
      <c r="C73" s="219">
        <f>ROUND(IF($H$6=TRUE,AN137*Содержание!$H$8*$I$4*(1+'4 Доп.опции'!$V$44),AN137*Содержание!$H$8*$I$4),0)</f>
        <v>63932</v>
      </c>
      <c r="D73" s="219">
        <f>ROUND(IF($H$6=TRUE,AO137*Содержание!$H$8*$I$4*(1+'4 Доп.опции'!$V$44),AO137*Содержание!$H$8*$I$4),0)</f>
        <v>58675</v>
      </c>
      <c r="E73" s="219">
        <f>ROUND(IF($H$6=TRUE,AP137*Содержание!$H$8*$I$4*(1+'4 Доп.опции'!$V$44),AP137*Содержание!$H$8*$I$4),0)</f>
        <v>71924</v>
      </c>
      <c r="F73" s="219">
        <f>ROUND(IF($H$6=TRUE,AQ137*Содержание!$H$8*$I$4*(1+'4 Доп.опции'!$V$44),AQ137*Содержание!$H$8*$I$4),0)</f>
        <v>60708</v>
      </c>
      <c r="G73" s="205">
        <f>ROUND(AR137*Содержание!$H$8*$I$4,0)</f>
        <v>76130</v>
      </c>
      <c r="H73" s="205">
        <f>ROUND(AS137*Содержание!$H$8*$I$4,0)</f>
        <v>82018</v>
      </c>
      <c r="I73" s="205">
        <f>ROUND(AT137*Содержание!$H$8*$I$4,0)</f>
        <v>89099</v>
      </c>
      <c r="J73" s="205">
        <f>ROUND(AU137*Содержание!$H$8*$I$4,0)</f>
        <v>87487</v>
      </c>
      <c r="K73" s="205">
        <f>ROUND(AV137*Содержание!$H$8*$I$4,0)</f>
        <v>90080</v>
      </c>
      <c r="L73" s="205">
        <f>ROUND(AW137*Содержание!$H$8*$I$4,0)</f>
        <v>93094</v>
      </c>
      <c r="M73" s="205">
        <f>ROUND(AX137*Содержание!$H$8*$I$4,0)</f>
        <v>93936</v>
      </c>
      <c r="N73" s="205">
        <f>ROUND(AY137*Содержание!$H$8*$I$4,0)</f>
        <v>94776</v>
      </c>
      <c r="O73" s="205">
        <f>ROUND(AZ137*Содержание!$H$8*$I$4,0)</f>
        <v>99614</v>
      </c>
      <c r="P73" s="205">
        <f>ROUND(BA137*Содержание!$H$8*$I$4,0)</f>
        <v>99824</v>
      </c>
      <c r="Q73" s="205">
        <f>ROUND(BB137*Содержание!$H$8*$I$4,0)</f>
        <v>102628</v>
      </c>
      <c r="R73" s="205">
        <f>ROUND(BC137*Содержание!$H$8*$I$4,0)</f>
        <v>105713</v>
      </c>
      <c r="S73" s="205">
        <f>ROUND(BD137*Содержание!$H$8*$I$4,0)</f>
        <v>108797</v>
      </c>
      <c r="T73" s="205">
        <f>ROUND(BE137*Содержание!$H$8*$I$4,0)</f>
        <v>112092</v>
      </c>
      <c r="U73" s="205">
        <f>ROUND(BF137*Содержание!$H$8*$I$4,0)</f>
        <v>113214</v>
      </c>
      <c r="V73" s="205">
        <f>ROUND(BG137*Содержание!$H$8*$I$4,0)</f>
        <v>116649</v>
      </c>
      <c r="W73" s="205">
        <f>ROUND(BH137*Содержание!$H$8*$I$4,0)</f>
        <v>120084</v>
      </c>
      <c r="X73" s="205">
        <f>ROUND(BI137*Содержание!$H$8*$I$4,0)</f>
        <v>123728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x14ac:dyDescent="0.25">
      <c r="A74" s="53">
        <v>2975</v>
      </c>
      <c r="B74" s="219">
        <f>ROUND(IF($H$6=TRUE,AM138*Содержание!$H$8*$I$4*(1+'4 Доп.опции'!$V$44),AM138*Содержание!$H$8*$I$4),0)</f>
        <v>67648</v>
      </c>
      <c r="C74" s="219">
        <f>ROUND(IF($H$6=TRUE,AN138*Содержание!$H$8*$I$4*(1+'4 Доп.опции'!$V$44),AN138*Содержание!$H$8*$I$4),0)</f>
        <v>69611</v>
      </c>
      <c r="D74" s="219">
        <f>ROUND(IF($H$6=TRUE,AO138*Содержание!$H$8*$I$4*(1+'4 Доп.опции'!$V$44),AO138*Содержание!$H$8*$I$4),0)</f>
        <v>72065</v>
      </c>
      <c r="E74" s="219">
        <f>ROUND(IF($H$6=TRUE,AP138*Содержание!$H$8*$I$4*(1+'4 Доп.опции'!$V$44),AP138*Содержание!$H$8*$I$4),0)</f>
        <v>77322</v>
      </c>
      <c r="F74" s="205">
        <f>ROUND(AQ138*Содержание!$H$8*$I$4,0)</f>
        <v>79775</v>
      </c>
      <c r="G74" s="205">
        <f>ROUND(AR138*Содержание!$H$8*$I$4,0)</f>
        <v>79915</v>
      </c>
      <c r="H74" s="205">
        <f>ROUND(AS138*Содержание!$H$8*$I$4,0)</f>
        <v>86014</v>
      </c>
      <c r="I74" s="205">
        <f>ROUND(AT138*Содержание!$H$8*$I$4,0)</f>
        <v>92254</v>
      </c>
      <c r="J74" s="205">
        <f>ROUND(AU138*Содержание!$H$8*$I$4,0)</f>
        <v>91272</v>
      </c>
      <c r="K74" s="205">
        <f>ROUND(AV138*Содержание!$H$8*$I$4,0)</f>
        <v>94007</v>
      </c>
      <c r="L74" s="205">
        <f>ROUND(AW138*Содержание!$H$8*$I$4,0)</f>
        <v>96810</v>
      </c>
      <c r="M74" s="205">
        <f>ROUND(AX138*Содержание!$H$8*$I$4,0)</f>
        <v>99754</v>
      </c>
      <c r="N74" s="205">
        <f>ROUND(AY138*Содержание!$H$8*$I$4,0)</f>
        <v>101857</v>
      </c>
      <c r="O74" s="205">
        <f>ROUND(AZ138*Содержание!$H$8*$I$4,0)</f>
        <v>105783</v>
      </c>
      <c r="P74" s="205">
        <f>ROUND(BA138*Содержание!$H$8*$I$4,0)</f>
        <v>106133</v>
      </c>
      <c r="Q74" s="205">
        <f>ROUND(BB138*Содержание!$H$8*$I$4,0)</f>
        <v>108937</v>
      </c>
      <c r="R74" s="205">
        <f>ROUND(BC138*Содержание!$H$8*$I$4,0)</f>
        <v>112302</v>
      </c>
      <c r="S74" s="205">
        <f>ROUND(BD138*Содержание!$H$8*$I$4,0)</f>
        <v>115597</v>
      </c>
      <c r="T74" s="205">
        <f>ROUND(BE138*Содержание!$H$8*$I$4,0)</f>
        <v>119102</v>
      </c>
      <c r="U74" s="205">
        <f>ROUND(BF138*Содержание!$H$8*$I$4,0)</f>
        <v>120295</v>
      </c>
      <c r="V74" s="205">
        <f>ROUND(BG138*Содержание!$H$8*$I$4,0)</f>
        <v>124009</v>
      </c>
      <c r="W74" s="205">
        <f>ROUND(BH138*Содержание!$H$8*$I$4,0)</f>
        <v>127655</v>
      </c>
      <c r="X74" s="205">
        <f>ROUND(BI138*Содержание!$H$8*$I$4,0)</f>
        <v>131440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x14ac:dyDescent="0.25">
      <c r="A75" s="53">
        <v>3000</v>
      </c>
      <c r="B75" s="219">
        <f>ROUND(IF($H$6=TRUE,AM139*Содержание!$H$8*$I$4*(1+'4 Доп.опции'!$V$44),AM139*Содержание!$H$8*$I$4),0)</f>
        <v>70382</v>
      </c>
      <c r="C75" s="219">
        <f>ROUND(IF($H$6=TRUE,AN139*Содержание!$H$8*$I$4*(1+'4 Доп.опции'!$V$44),AN139*Содержание!$H$8*$I$4),0)</f>
        <v>72835</v>
      </c>
      <c r="D75" s="219">
        <f>ROUND(IF($H$6=TRUE,AO139*Содержание!$H$8*$I$4*(1+'4 Доп.опции'!$V$44),AO139*Содержание!$H$8*$I$4),0)</f>
        <v>74938</v>
      </c>
      <c r="E75" s="205">
        <f>ROUND(AP139*Содержание!$H$8*$I$4,0)</f>
        <v>77953</v>
      </c>
      <c r="F75" s="205">
        <f>ROUND(AQ139*Содержание!$H$8*$I$4,0)</f>
        <v>83981</v>
      </c>
      <c r="G75" s="205">
        <f>ROUND(AR139*Содержание!$H$8*$I$4,0)</f>
        <v>89309</v>
      </c>
      <c r="H75" s="205">
        <f>ROUND(AS139*Содержание!$H$8*$I$4,0)</f>
        <v>77182</v>
      </c>
      <c r="I75" s="205">
        <f>ROUND(AT139*Содержание!$H$8*$I$4,0)</f>
        <v>94567</v>
      </c>
      <c r="J75" s="205">
        <f>ROUND(AU139*Содержание!$H$8*$I$4,0)</f>
        <v>94357</v>
      </c>
      <c r="K75" s="205">
        <f>ROUND(AV139*Содержание!$H$8*$I$4,0)</f>
        <v>97161</v>
      </c>
      <c r="L75" s="205">
        <f>ROUND(AW139*Содержание!$H$8*$I$4,0)</f>
        <v>100174</v>
      </c>
      <c r="M75" s="205">
        <f>ROUND(AX139*Содержание!$H$8*$I$4,0)</f>
        <v>103189</v>
      </c>
      <c r="N75" s="205">
        <f>ROUND(AY139*Содержание!$H$8*$I$4,0)</f>
        <v>104241</v>
      </c>
      <c r="O75" s="205">
        <f>ROUND(AZ139*Содержание!$H$8*$I$4,0)</f>
        <v>109498</v>
      </c>
      <c r="P75" s="205">
        <f>ROUND(BA139*Содержание!$H$8*$I$4,0)</f>
        <v>109638</v>
      </c>
      <c r="Q75" s="205">
        <f>ROUND(BB139*Содержание!$H$8*$I$4,0)</f>
        <v>112653</v>
      </c>
      <c r="R75" s="205">
        <f>ROUND(BC139*Содержание!$H$8*$I$4,0)</f>
        <v>116088</v>
      </c>
      <c r="S75" s="205">
        <f>ROUND(BD139*Содержание!$H$8*$I$4,0)</f>
        <v>119593</v>
      </c>
      <c r="T75" s="205">
        <f>ROUND(BE139*Содержание!$H$8*$I$4,0)</f>
        <v>123167</v>
      </c>
      <c r="U75" s="205">
        <f>ROUND(BF139*Содержание!$H$8*$I$4,0)</f>
        <v>124359</v>
      </c>
      <c r="V75" s="205">
        <f>ROUND(BG139*Содержание!$H$8*$I$4,0)</f>
        <v>128145</v>
      </c>
      <c r="W75" s="205">
        <f>ROUND(BH139*Содержание!$H$8*$I$4,0)</f>
        <v>132001</v>
      </c>
      <c r="X75" s="205">
        <f>ROUND(BI139*Содержание!$H$8*$I$4,0)</f>
        <v>135996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3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8.75" x14ac:dyDescent="0.3">
      <c r="A77" s="57"/>
      <c r="B77" s="154" t="str">
        <f>IF($H$6=TRUE,"указаны цены на ворота с торсионными пружинами","указаны цены на ворота с пружинами растяжения.Наценка за торсионные пружины стандартного монтажа в зоне с зеленой заливкой = 5 %")</f>
        <v>указаны цены на ворота с пружинами растяжения.Наценка за торсионные пружины стандартного монтажа в зоне с зеленой заливкой = 5 %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25">
      <c r="A78" s="63" t="s">
        <v>162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8.5" customHeight="1" x14ac:dyDescent="0.25">
      <c r="A79" s="365" t="s">
        <v>160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</row>
    <row r="80" spans="1:36" ht="15.75" x14ac:dyDescent="0.25">
      <c r="A80" s="352" t="s">
        <v>103</v>
      </c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</row>
    <row r="81" spans="1:36" x14ac:dyDescent="0.25">
      <c r="A81" s="360" t="s">
        <v>104</v>
      </c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</row>
    <row r="82" spans="1:36" x14ac:dyDescent="0.25">
      <c r="A82" s="367" t="s">
        <v>105</v>
      </c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</row>
    <row r="83" spans="1:36" x14ac:dyDescent="0.25">
      <c r="A83" s="360" t="s">
        <v>106</v>
      </c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</row>
    <row r="84" spans="1:36" x14ac:dyDescent="0.25">
      <c r="A84" s="359" t="s">
        <v>107</v>
      </c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</row>
    <row r="85" spans="1:36" x14ac:dyDescent="0.25">
      <c r="A85" s="360" t="s">
        <v>109</v>
      </c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</row>
    <row r="86" spans="1:36" x14ac:dyDescent="0.25">
      <c r="A86" s="157" t="s">
        <v>108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50"/>
      <c r="S86" s="157"/>
      <c r="T86" s="157" t="s">
        <v>147</v>
      </c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</row>
    <row r="87" spans="1:36" x14ac:dyDescent="0.25">
      <c r="A87" s="49" t="s">
        <v>110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S87" s="49"/>
      <c r="T87" s="49" t="s">
        <v>113</v>
      </c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</row>
    <row r="88" spans="1:36" x14ac:dyDescent="0.25">
      <c r="A88" s="157" t="s">
        <v>111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50"/>
      <c r="S88" s="157"/>
      <c r="T88" s="157" t="s">
        <v>114</v>
      </c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</row>
    <row r="89" spans="1:36" x14ac:dyDescent="0.25">
      <c r="A89" s="49" t="s">
        <v>112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S89" s="49"/>
      <c r="T89" s="49" t="s">
        <v>115</v>
      </c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</row>
    <row r="90" spans="1:36" x14ac:dyDescent="0.25">
      <c r="A90" s="361" t="s">
        <v>116</v>
      </c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 t="s">
        <v>117</v>
      </c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</row>
    <row r="91" spans="1:36" x14ac:dyDescent="0.25">
      <c r="A91" s="362" t="s">
        <v>153</v>
      </c>
      <c r="B91" s="362"/>
      <c r="C91" s="362"/>
      <c r="D91" s="362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 t="s">
        <v>118</v>
      </c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</row>
    <row r="92" spans="1:36" x14ac:dyDescent="0.25">
      <c r="A92" s="47" t="s">
        <v>152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358" t="s">
        <v>119</v>
      </c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358"/>
      <c r="AG92" s="358"/>
      <c r="AH92" s="358"/>
      <c r="AI92" s="358"/>
      <c r="AJ92" s="358"/>
    </row>
    <row r="93" spans="1:36" ht="15.75" x14ac:dyDescent="0.25">
      <c r="A93" s="352" t="s">
        <v>142</v>
      </c>
      <c r="B93" s="352"/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</row>
    <row r="94" spans="1:36" ht="3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5.75" x14ac:dyDescent="0.25">
      <c r="A95" s="1"/>
      <c r="B95" s="1"/>
      <c r="C95" s="1"/>
      <c r="D95" s="59" t="s">
        <v>126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59" t="s">
        <v>133</v>
      </c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0.5" customHeight="1" x14ac:dyDescent="0.25">
      <c r="A96" s="1"/>
      <c r="B96" s="1"/>
      <c r="C96" s="1"/>
      <c r="D96" s="266" t="s">
        <v>127</v>
      </c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1"/>
      <c r="V96" s="1"/>
      <c r="W96" s="1"/>
      <c r="X96" s="266" t="s">
        <v>134</v>
      </c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</row>
    <row r="97" spans="1:36" ht="3.75" customHeight="1" x14ac:dyDescent="0.25">
      <c r="A97" s="1"/>
      <c r="B97" s="1"/>
      <c r="C97" s="1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1"/>
      <c r="V97" s="1"/>
      <c r="W97" s="1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</row>
    <row r="98" spans="1:36" x14ac:dyDescent="0.25">
      <c r="A98" s="1"/>
      <c r="B98" s="1"/>
      <c r="C98" s="1"/>
      <c r="D98" s="47" t="s">
        <v>129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</row>
    <row r="99" spans="1:3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47" t="s">
        <v>135</v>
      </c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25">
      <c r="A100" s="1"/>
      <c r="B100" s="1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" customHeight="1" x14ac:dyDescent="0.25">
      <c r="A101" s="1"/>
      <c r="B101" s="1"/>
      <c r="C101" s="1"/>
      <c r="D101" s="59" t="s">
        <v>128</v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1"/>
      <c r="V101" s="1"/>
      <c r="W101" s="1"/>
      <c r="X101" s="59" t="s">
        <v>136</v>
      </c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2.5" customHeight="1" x14ac:dyDescent="0.25">
      <c r="A102" s="1"/>
      <c r="B102" s="1"/>
      <c r="C102" s="1"/>
      <c r="D102" s="266" t="s">
        <v>131</v>
      </c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1"/>
      <c r="V102" s="1"/>
      <c r="W102" s="1"/>
      <c r="X102" s="266" t="s">
        <v>137</v>
      </c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</row>
    <row r="103" spans="1:36" x14ac:dyDescent="0.25">
      <c r="A103" s="1"/>
      <c r="B103" s="1"/>
      <c r="C103" s="1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1"/>
      <c r="V103" s="1"/>
      <c r="W103" s="1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</row>
    <row r="104" spans="1:36" ht="21" customHeight="1" x14ac:dyDescent="0.25">
      <c r="A104" s="1"/>
      <c r="B104" s="1"/>
      <c r="C104" s="1"/>
      <c r="D104" s="47" t="s">
        <v>129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</row>
    <row r="105" spans="1:36" x14ac:dyDescent="0.25">
      <c r="A105" s="1"/>
      <c r="B105" s="1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5" customHeight="1" x14ac:dyDescent="0.25">
      <c r="A106" s="1"/>
      <c r="B106" s="1"/>
      <c r="C106" s="1"/>
      <c r="D106" s="1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5.75" x14ac:dyDescent="0.25">
      <c r="A107" s="1"/>
      <c r="B107" s="1"/>
      <c r="C107" s="1"/>
      <c r="D107" s="59" t="s">
        <v>130</v>
      </c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1"/>
      <c r="V107" s="1"/>
      <c r="W107" s="1"/>
      <c r="X107" s="59" t="s">
        <v>138</v>
      </c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1.75" customHeight="1" x14ac:dyDescent="0.25">
      <c r="A108" s="1"/>
      <c r="B108" s="1"/>
      <c r="C108" s="1"/>
      <c r="D108" s="266" t="s">
        <v>132</v>
      </c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1"/>
      <c r="V108" s="1"/>
      <c r="W108" s="1"/>
      <c r="X108" s="266" t="s">
        <v>475</v>
      </c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</row>
    <row r="109" spans="1:36" x14ac:dyDescent="0.25">
      <c r="A109" s="1"/>
      <c r="B109" s="1"/>
      <c r="C109" s="1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1"/>
      <c r="V109" s="1"/>
      <c r="W109" s="1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</row>
    <row r="110" spans="1:36" x14ac:dyDescent="0.25">
      <c r="A110" s="1"/>
      <c r="B110" s="1"/>
      <c r="C110" s="1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1"/>
      <c r="V110" s="1"/>
      <c r="W110" s="1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</row>
    <row r="111" spans="1:36" ht="19.5" customHeight="1" x14ac:dyDescent="0.3">
      <c r="A111" s="152" t="s">
        <v>494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</row>
    <row r="112" spans="1:36" hidden="1" outlineLevel="1" x14ac:dyDescent="0.25">
      <c r="A112" s="1" t="s">
        <v>121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73" ht="15.75" hidden="1" outlineLevel="1" thickBot="1" x14ac:dyDescent="0.3">
      <c r="A113" s="1" t="s">
        <v>122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L113" s="1" t="s">
        <v>478</v>
      </c>
    </row>
    <row r="114" spans="1:73" hidden="1" outlineLevel="1" x14ac:dyDescent="0.25">
      <c r="A114" s="43" t="s">
        <v>120</v>
      </c>
      <c r="B114" s="45">
        <v>1750</v>
      </c>
      <c r="C114" s="45">
        <v>1875</v>
      </c>
      <c r="D114" s="45">
        <v>2000</v>
      </c>
      <c r="E114" s="45">
        <v>2125</v>
      </c>
      <c r="F114" s="45">
        <v>2250</v>
      </c>
      <c r="G114" s="45">
        <v>2375</v>
      </c>
      <c r="H114" s="45">
        <v>2500</v>
      </c>
      <c r="I114" s="45">
        <v>2625</v>
      </c>
      <c r="J114" s="45">
        <v>2750</v>
      </c>
      <c r="K114" s="45">
        <v>2875</v>
      </c>
      <c r="L114" s="45">
        <v>3000</v>
      </c>
      <c r="M114" s="45">
        <v>3125</v>
      </c>
      <c r="N114" s="45">
        <v>3250</v>
      </c>
      <c r="O114" s="45">
        <v>3375</v>
      </c>
      <c r="P114" s="45">
        <v>3500</v>
      </c>
      <c r="Q114" s="45">
        <v>3625</v>
      </c>
      <c r="R114" s="45">
        <v>3750</v>
      </c>
      <c r="S114" s="45">
        <v>3875</v>
      </c>
      <c r="T114" s="45">
        <v>4000</v>
      </c>
      <c r="U114" s="45">
        <v>4125</v>
      </c>
      <c r="V114" s="45">
        <v>4250</v>
      </c>
      <c r="W114" s="45">
        <v>4375</v>
      </c>
      <c r="X114" s="45">
        <v>4500</v>
      </c>
      <c r="Y114" s="45">
        <v>4625</v>
      </c>
      <c r="Z114" s="45">
        <v>4750</v>
      </c>
      <c r="AA114" s="45">
        <v>4875</v>
      </c>
      <c r="AB114" s="45">
        <v>5000</v>
      </c>
      <c r="AC114" s="45">
        <v>5125</v>
      </c>
      <c r="AD114" s="45">
        <v>5250</v>
      </c>
      <c r="AE114" s="45">
        <v>5375</v>
      </c>
      <c r="AF114" s="45">
        <v>5500</v>
      </c>
      <c r="AG114" s="45">
        <v>5625</v>
      </c>
      <c r="AH114" s="45">
        <v>5750</v>
      </c>
      <c r="AI114" s="45">
        <v>5875</v>
      </c>
      <c r="AJ114" s="45">
        <v>6000</v>
      </c>
      <c r="AL114" s="43" t="s">
        <v>120</v>
      </c>
      <c r="AM114" s="45">
        <v>1750</v>
      </c>
      <c r="AN114" s="45">
        <v>1875</v>
      </c>
      <c r="AO114" s="45">
        <v>2000</v>
      </c>
      <c r="AP114" s="45">
        <v>2125</v>
      </c>
      <c r="AQ114" s="45">
        <v>2250</v>
      </c>
      <c r="AR114" s="45">
        <v>2375</v>
      </c>
      <c r="AS114" s="45">
        <v>2500</v>
      </c>
      <c r="AT114" s="45">
        <v>2625</v>
      </c>
      <c r="AU114" s="45">
        <v>2750</v>
      </c>
      <c r="AV114" s="45">
        <v>2875</v>
      </c>
      <c r="AW114" s="45">
        <v>3000</v>
      </c>
      <c r="AX114" s="45">
        <v>3125</v>
      </c>
      <c r="AY114" s="45">
        <v>3250</v>
      </c>
      <c r="AZ114" s="45">
        <v>3375</v>
      </c>
      <c r="BA114" s="45">
        <v>3500</v>
      </c>
      <c r="BB114" s="45">
        <v>3625</v>
      </c>
      <c r="BC114" s="45">
        <v>3750</v>
      </c>
      <c r="BD114" s="45">
        <v>3875</v>
      </c>
      <c r="BE114" s="45">
        <v>4000</v>
      </c>
      <c r="BF114" s="45">
        <v>4125</v>
      </c>
      <c r="BG114" s="45">
        <v>4250</v>
      </c>
      <c r="BH114" s="45">
        <v>4375</v>
      </c>
      <c r="BI114" s="45">
        <v>4500</v>
      </c>
      <c r="BJ114" s="45">
        <v>4625</v>
      </c>
      <c r="BK114" s="45">
        <v>4750</v>
      </c>
      <c r="BL114" s="45">
        <v>4875</v>
      </c>
      <c r="BM114" s="45">
        <v>5000</v>
      </c>
      <c r="BN114" s="45">
        <v>5125</v>
      </c>
      <c r="BO114" s="45">
        <v>5250</v>
      </c>
      <c r="BP114" s="45">
        <v>5375</v>
      </c>
      <c r="BQ114" s="45">
        <v>5500</v>
      </c>
      <c r="BR114" s="45">
        <v>5625</v>
      </c>
      <c r="BS114" s="45">
        <v>5750</v>
      </c>
      <c r="BT114" s="45">
        <v>5875</v>
      </c>
      <c r="BU114" s="45">
        <v>6000</v>
      </c>
    </row>
    <row r="115" spans="1:73" hidden="1" outlineLevel="1" x14ac:dyDescent="0.25">
      <c r="A115" s="44">
        <v>1710</v>
      </c>
      <c r="B115" s="190">
        <v>38619</v>
      </c>
      <c r="C115" s="190">
        <v>39785</v>
      </c>
      <c r="D115" s="190">
        <v>40867</v>
      </c>
      <c r="E115" s="190">
        <v>42198</v>
      </c>
      <c r="F115" s="190">
        <v>43697</v>
      </c>
      <c r="G115" s="190">
        <v>47110</v>
      </c>
      <c r="H115" s="190">
        <v>48275</v>
      </c>
      <c r="I115" s="190">
        <v>49439</v>
      </c>
      <c r="J115" s="190">
        <v>50772</v>
      </c>
      <c r="K115" s="190">
        <v>51936</v>
      </c>
      <c r="L115" s="190">
        <v>55849</v>
      </c>
      <c r="M115" s="190">
        <v>56514</v>
      </c>
      <c r="N115" s="190">
        <v>57680</v>
      </c>
      <c r="O115" s="190">
        <v>60011</v>
      </c>
      <c r="P115" s="190">
        <v>65087</v>
      </c>
      <c r="Q115" s="189">
        <v>67168</v>
      </c>
      <c r="R115" s="189">
        <v>69083</v>
      </c>
      <c r="S115" s="189">
        <v>71247</v>
      </c>
      <c r="T115" s="189">
        <v>73328</v>
      </c>
      <c r="U115" s="189">
        <v>75491</v>
      </c>
      <c r="V115" s="189">
        <v>77073</v>
      </c>
      <c r="W115" s="189">
        <v>78571</v>
      </c>
      <c r="X115" s="189">
        <v>80153</v>
      </c>
      <c r="Y115" s="189">
        <v>81734</v>
      </c>
      <c r="Z115" s="189">
        <v>83316</v>
      </c>
      <c r="AA115" s="189">
        <v>85063</v>
      </c>
      <c r="AB115" s="189">
        <v>86728</v>
      </c>
      <c r="AC115" s="189">
        <v>92887</v>
      </c>
      <c r="AD115" s="189">
        <v>95717</v>
      </c>
      <c r="AE115" s="189">
        <v>98546</v>
      </c>
      <c r="AF115" s="189">
        <v>101543</v>
      </c>
      <c r="AG115" s="189">
        <v>104622</v>
      </c>
      <c r="AH115" s="189">
        <v>107702</v>
      </c>
      <c r="AI115" s="189">
        <v>110948</v>
      </c>
      <c r="AJ115" s="189">
        <v>114360</v>
      </c>
      <c r="AL115" s="44">
        <v>1710</v>
      </c>
      <c r="AM115" s="193">
        <v>43947</v>
      </c>
      <c r="AN115" s="193">
        <v>45278</v>
      </c>
      <c r="AO115" s="193">
        <v>46610</v>
      </c>
      <c r="AP115" s="193">
        <v>48191</v>
      </c>
      <c r="AQ115" s="193">
        <v>49856</v>
      </c>
      <c r="AR115" s="193">
        <v>53685</v>
      </c>
      <c r="AS115" s="193">
        <v>54933</v>
      </c>
      <c r="AT115" s="193">
        <v>56348</v>
      </c>
      <c r="AU115" s="193">
        <v>57846</v>
      </c>
      <c r="AV115" s="193">
        <v>59261</v>
      </c>
      <c r="AW115" s="193">
        <v>63672</v>
      </c>
      <c r="AX115" s="193">
        <v>64421</v>
      </c>
      <c r="AY115" s="193">
        <v>65670</v>
      </c>
      <c r="AZ115" s="193">
        <v>68417</v>
      </c>
      <c r="BA115" s="193">
        <v>74160</v>
      </c>
      <c r="BB115" s="192">
        <v>76573</v>
      </c>
      <c r="BC115" s="192">
        <v>78738</v>
      </c>
      <c r="BD115" s="192">
        <v>81235</v>
      </c>
      <c r="BE115" s="192">
        <v>83565</v>
      </c>
      <c r="BF115" s="192">
        <v>86145</v>
      </c>
      <c r="BG115" s="192">
        <v>87893</v>
      </c>
      <c r="BH115" s="192">
        <v>89558</v>
      </c>
      <c r="BI115" s="192">
        <v>91389</v>
      </c>
      <c r="BJ115" s="192">
        <v>93220</v>
      </c>
      <c r="BK115" s="192">
        <v>95051</v>
      </c>
      <c r="BL115" s="192">
        <v>97049</v>
      </c>
      <c r="BM115" s="192">
        <v>98880</v>
      </c>
      <c r="BN115" s="192">
        <v>105955</v>
      </c>
      <c r="BO115" s="192">
        <v>109200</v>
      </c>
      <c r="BP115" s="192">
        <v>112280</v>
      </c>
      <c r="BQ115" s="192">
        <v>115776</v>
      </c>
      <c r="BR115" s="192">
        <v>119272</v>
      </c>
      <c r="BS115" s="192">
        <v>122767</v>
      </c>
      <c r="BT115" s="192">
        <v>126429</v>
      </c>
      <c r="BU115" s="192">
        <v>130342</v>
      </c>
    </row>
    <row r="116" spans="1:73" hidden="1" outlineLevel="1" x14ac:dyDescent="0.25">
      <c r="A116" s="44">
        <v>1835</v>
      </c>
      <c r="B116" s="190">
        <v>39369</v>
      </c>
      <c r="C116" s="190">
        <v>40617</v>
      </c>
      <c r="D116" s="190">
        <v>41782</v>
      </c>
      <c r="E116" s="190">
        <v>43031</v>
      </c>
      <c r="F116" s="190">
        <v>44613</v>
      </c>
      <c r="G116" s="190">
        <v>48108</v>
      </c>
      <c r="H116" s="190">
        <v>49273</v>
      </c>
      <c r="I116" s="190">
        <v>50439</v>
      </c>
      <c r="J116" s="190">
        <v>51687</v>
      </c>
      <c r="K116" s="190">
        <v>53019</v>
      </c>
      <c r="L116" s="190">
        <v>56930</v>
      </c>
      <c r="M116" s="190">
        <v>57680</v>
      </c>
      <c r="N116" s="190">
        <v>58845</v>
      </c>
      <c r="O116" s="190">
        <v>61176</v>
      </c>
      <c r="P116" s="190">
        <v>66419</v>
      </c>
      <c r="Q116" s="189">
        <v>68500</v>
      </c>
      <c r="R116" s="189">
        <v>70497</v>
      </c>
      <c r="S116" s="189">
        <v>72662</v>
      </c>
      <c r="T116" s="189">
        <v>74825</v>
      </c>
      <c r="U116" s="189">
        <v>76990</v>
      </c>
      <c r="V116" s="189">
        <v>78654</v>
      </c>
      <c r="W116" s="189">
        <v>80153</v>
      </c>
      <c r="X116" s="189">
        <v>81817</v>
      </c>
      <c r="Y116" s="189">
        <v>83398</v>
      </c>
      <c r="Z116" s="189">
        <v>85063</v>
      </c>
      <c r="AA116" s="189">
        <v>86728</v>
      </c>
      <c r="AB116" s="189">
        <v>88558</v>
      </c>
      <c r="AC116" s="189">
        <v>94801</v>
      </c>
      <c r="AD116" s="189">
        <v>97714</v>
      </c>
      <c r="AE116" s="189">
        <v>100544</v>
      </c>
      <c r="AF116" s="189">
        <v>103624</v>
      </c>
      <c r="AG116" s="189">
        <v>106787</v>
      </c>
      <c r="AH116" s="189">
        <v>109950</v>
      </c>
      <c r="AI116" s="189">
        <v>113196</v>
      </c>
      <c r="AJ116" s="189">
        <v>116608</v>
      </c>
      <c r="AL116" s="44">
        <v>1835</v>
      </c>
      <c r="AM116" s="193">
        <v>44945</v>
      </c>
      <c r="AN116" s="193">
        <v>46360</v>
      </c>
      <c r="AO116" s="193">
        <v>47609</v>
      </c>
      <c r="AP116" s="193">
        <v>49023</v>
      </c>
      <c r="AQ116" s="193">
        <v>50855</v>
      </c>
      <c r="AR116" s="193">
        <v>54767</v>
      </c>
      <c r="AS116" s="193">
        <v>56182</v>
      </c>
      <c r="AT116" s="193">
        <v>57514</v>
      </c>
      <c r="AU116" s="193">
        <v>59011</v>
      </c>
      <c r="AV116" s="193">
        <v>60427</v>
      </c>
      <c r="AW116" s="193">
        <v>64921</v>
      </c>
      <c r="AX116" s="193">
        <v>65670</v>
      </c>
      <c r="AY116" s="193">
        <v>67085</v>
      </c>
      <c r="AZ116" s="193">
        <v>69749</v>
      </c>
      <c r="BA116" s="193">
        <v>75741</v>
      </c>
      <c r="BB116" s="192">
        <v>78072</v>
      </c>
      <c r="BC116" s="192">
        <v>80403</v>
      </c>
      <c r="BD116" s="192">
        <v>82899</v>
      </c>
      <c r="BE116" s="192">
        <v>85229</v>
      </c>
      <c r="BF116" s="192">
        <v>87810</v>
      </c>
      <c r="BG116" s="192">
        <v>89641</v>
      </c>
      <c r="BH116" s="192">
        <v>91389</v>
      </c>
      <c r="BI116" s="192">
        <v>93303</v>
      </c>
      <c r="BJ116" s="192">
        <v>95134</v>
      </c>
      <c r="BK116" s="192">
        <v>97049</v>
      </c>
      <c r="BL116" s="192">
        <v>98880</v>
      </c>
      <c r="BM116" s="192">
        <v>100961</v>
      </c>
      <c r="BN116" s="192">
        <v>108118</v>
      </c>
      <c r="BO116" s="192">
        <v>111447</v>
      </c>
      <c r="BP116" s="192">
        <v>114694</v>
      </c>
      <c r="BQ116" s="192">
        <v>118023</v>
      </c>
      <c r="BR116" s="192">
        <v>121685</v>
      </c>
      <c r="BS116" s="192">
        <v>125348</v>
      </c>
      <c r="BT116" s="192">
        <v>129010</v>
      </c>
      <c r="BU116" s="192">
        <v>133005</v>
      </c>
    </row>
    <row r="117" spans="1:73" hidden="1" outlineLevel="1" x14ac:dyDescent="0.25">
      <c r="A117" s="44">
        <v>1960</v>
      </c>
      <c r="B117" s="190">
        <v>40534</v>
      </c>
      <c r="C117" s="190">
        <v>41700</v>
      </c>
      <c r="D117" s="191">
        <v>42948</v>
      </c>
      <c r="E117" s="191">
        <v>45112</v>
      </c>
      <c r="F117" s="191">
        <v>45778</v>
      </c>
      <c r="G117" s="191">
        <v>45528</v>
      </c>
      <c r="H117" s="191">
        <v>45778</v>
      </c>
      <c r="I117" s="191">
        <v>52270</v>
      </c>
      <c r="J117" s="191">
        <v>53019</v>
      </c>
      <c r="K117" s="191">
        <v>54517</v>
      </c>
      <c r="L117" s="191">
        <v>58679</v>
      </c>
      <c r="M117" s="191">
        <v>59511</v>
      </c>
      <c r="N117" s="191">
        <v>60759</v>
      </c>
      <c r="O117" s="191">
        <v>65005</v>
      </c>
      <c r="P117" s="191">
        <v>68417</v>
      </c>
      <c r="Q117" s="189">
        <v>69665</v>
      </c>
      <c r="R117" s="189">
        <v>71746</v>
      </c>
      <c r="S117" s="189">
        <v>73827</v>
      </c>
      <c r="T117" s="189">
        <v>76157</v>
      </c>
      <c r="U117" s="189">
        <v>78488</v>
      </c>
      <c r="V117" s="189">
        <v>79986</v>
      </c>
      <c r="W117" s="189">
        <v>81567</v>
      </c>
      <c r="X117" s="189">
        <v>83232</v>
      </c>
      <c r="Y117" s="189">
        <v>84897</v>
      </c>
      <c r="Z117" s="189">
        <v>86561</v>
      </c>
      <c r="AA117" s="189">
        <v>88392</v>
      </c>
      <c r="AB117" s="189">
        <v>90057</v>
      </c>
      <c r="AC117" s="189">
        <v>96465</v>
      </c>
      <c r="AD117" s="189">
        <v>99379</v>
      </c>
      <c r="AE117" s="189">
        <v>102375</v>
      </c>
      <c r="AF117" s="189">
        <v>105455</v>
      </c>
      <c r="AG117" s="189">
        <v>108618</v>
      </c>
      <c r="AH117" s="189">
        <v>111863</v>
      </c>
      <c r="AI117" s="189">
        <v>115276</v>
      </c>
      <c r="AJ117" s="189">
        <v>118689</v>
      </c>
      <c r="AL117" s="44">
        <v>1960</v>
      </c>
      <c r="AM117" s="193">
        <v>46277</v>
      </c>
      <c r="AN117" s="193">
        <v>47526</v>
      </c>
      <c r="AO117" s="194">
        <v>48941</v>
      </c>
      <c r="AP117" s="194">
        <v>51438</v>
      </c>
      <c r="AQ117" s="194">
        <v>52186</v>
      </c>
      <c r="AR117" s="194">
        <v>51936</v>
      </c>
      <c r="AS117" s="194">
        <v>52186</v>
      </c>
      <c r="AT117" s="194">
        <v>59595</v>
      </c>
      <c r="AU117" s="194">
        <v>60427</v>
      </c>
      <c r="AV117" s="194">
        <v>62091</v>
      </c>
      <c r="AW117" s="194">
        <v>66918</v>
      </c>
      <c r="AX117" s="194">
        <v>67834</v>
      </c>
      <c r="AY117" s="194">
        <v>69249</v>
      </c>
      <c r="AZ117" s="194">
        <v>74076</v>
      </c>
      <c r="BA117" s="194">
        <v>77988</v>
      </c>
      <c r="BB117" s="192">
        <v>79403</v>
      </c>
      <c r="BC117" s="192">
        <v>81734</v>
      </c>
      <c r="BD117" s="192">
        <v>84231</v>
      </c>
      <c r="BE117" s="192">
        <v>86811</v>
      </c>
      <c r="BF117" s="192">
        <v>89474</v>
      </c>
      <c r="BG117" s="192">
        <v>91223</v>
      </c>
      <c r="BH117" s="192">
        <v>92970</v>
      </c>
      <c r="BI117" s="192">
        <v>94884</v>
      </c>
      <c r="BJ117" s="192">
        <v>96799</v>
      </c>
      <c r="BK117" s="192">
        <v>98714</v>
      </c>
      <c r="BL117" s="192">
        <v>100794</v>
      </c>
      <c r="BM117" s="192">
        <v>102625</v>
      </c>
      <c r="BN117" s="192">
        <v>109950</v>
      </c>
      <c r="BO117" s="192">
        <v>113279</v>
      </c>
      <c r="BP117" s="192">
        <v>116691</v>
      </c>
      <c r="BQ117" s="192">
        <v>120270</v>
      </c>
      <c r="BR117" s="192">
        <v>123849</v>
      </c>
      <c r="BS117" s="192">
        <v>127511</v>
      </c>
      <c r="BT117" s="192">
        <v>131423</v>
      </c>
      <c r="BU117" s="192">
        <v>135252</v>
      </c>
    </row>
    <row r="118" spans="1:73" hidden="1" outlineLevel="1" x14ac:dyDescent="0.25">
      <c r="A118" s="44">
        <v>2085</v>
      </c>
      <c r="B118" s="190">
        <v>42532</v>
      </c>
      <c r="C118" s="191">
        <v>43697</v>
      </c>
      <c r="D118" s="191">
        <v>45029</v>
      </c>
      <c r="E118" s="191">
        <v>46360</v>
      </c>
      <c r="F118" s="191">
        <v>47110</v>
      </c>
      <c r="G118" s="191">
        <v>45694</v>
      </c>
      <c r="H118" s="191">
        <v>45445</v>
      </c>
      <c r="I118" s="191">
        <v>53102</v>
      </c>
      <c r="J118" s="191">
        <v>52520</v>
      </c>
      <c r="K118" s="191">
        <v>58595</v>
      </c>
      <c r="L118" s="191">
        <v>58595</v>
      </c>
      <c r="M118" s="191">
        <v>61924</v>
      </c>
      <c r="N118" s="191">
        <v>57763</v>
      </c>
      <c r="O118" s="191">
        <v>67252</v>
      </c>
      <c r="P118" s="191">
        <v>62008</v>
      </c>
      <c r="Q118" s="189">
        <v>73078</v>
      </c>
      <c r="R118" s="189">
        <v>66336</v>
      </c>
      <c r="S118" s="189">
        <v>72578</v>
      </c>
      <c r="T118" s="189">
        <v>70497</v>
      </c>
      <c r="U118" s="189">
        <v>78571</v>
      </c>
      <c r="V118" s="189">
        <v>75075</v>
      </c>
      <c r="W118" s="189">
        <v>80735</v>
      </c>
      <c r="X118" s="189">
        <v>77738</v>
      </c>
      <c r="Y118" s="189">
        <v>85729</v>
      </c>
      <c r="Z118" s="189">
        <v>80901</v>
      </c>
      <c r="AA118" s="189">
        <v>87726</v>
      </c>
      <c r="AB118" s="189">
        <v>85229</v>
      </c>
      <c r="AC118" s="189">
        <v>100461</v>
      </c>
      <c r="AD118" s="189">
        <v>100711</v>
      </c>
      <c r="AE118" s="189">
        <v>103790</v>
      </c>
      <c r="AF118" s="189">
        <v>91389</v>
      </c>
      <c r="AG118" s="189">
        <v>111365</v>
      </c>
      <c r="AH118" s="189">
        <v>113445</v>
      </c>
      <c r="AI118" s="189">
        <v>116775</v>
      </c>
      <c r="AJ118" s="189">
        <v>97964</v>
      </c>
      <c r="AL118" s="44">
        <v>2085</v>
      </c>
      <c r="AM118" s="193">
        <v>48441</v>
      </c>
      <c r="AN118" s="194">
        <v>49856</v>
      </c>
      <c r="AO118" s="194">
        <v>51354</v>
      </c>
      <c r="AP118" s="194">
        <v>52852</v>
      </c>
      <c r="AQ118" s="194">
        <v>53685</v>
      </c>
      <c r="AR118" s="194">
        <v>52104</v>
      </c>
      <c r="AS118" s="194">
        <v>51854</v>
      </c>
      <c r="AT118" s="194">
        <v>60593</v>
      </c>
      <c r="AU118" s="194">
        <v>59843</v>
      </c>
      <c r="AV118" s="194">
        <v>66836</v>
      </c>
      <c r="AW118" s="194">
        <v>66836</v>
      </c>
      <c r="AX118" s="194">
        <v>70581</v>
      </c>
      <c r="AY118" s="194">
        <v>65837</v>
      </c>
      <c r="AZ118" s="194">
        <v>76740</v>
      </c>
      <c r="BA118" s="194">
        <v>70664</v>
      </c>
      <c r="BB118" s="192">
        <v>83232</v>
      </c>
      <c r="BC118" s="192">
        <v>75575</v>
      </c>
      <c r="BD118" s="192">
        <v>82816</v>
      </c>
      <c r="BE118" s="192">
        <v>80403</v>
      </c>
      <c r="BF118" s="192">
        <v>89558</v>
      </c>
      <c r="BG118" s="192">
        <v>85563</v>
      </c>
      <c r="BH118" s="192">
        <v>92055</v>
      </c>
      <c r="BI118" s="192">
        <v>88642</v>
      </c>
      <c r="BJ118" s="192">
        <v>97714</v>
      </c>
      <c r="BK118" s="192">
        <v>92221</v>
      </c>
      <c r="BL118" s="192">
        <v>99962</v>
      </c>
      <c r="BM118" s="192">
        <v>97215</v>
      </c>
      <c r="BN118" s="192">
        <v>114610</v>
      </c>
      <c r="BO118" s="192">
        <v>114777</v>
      </c>
      <c r="BP118" s="192">
        <v>118356</v>
      </c>
      <c r="BQ118" s="192">
        <v>104206</v>
      </c>
      <c r="BR118" s="192">
        <v>126929</v>
      </c>
      <c r="BS118" s="192">
        <v>129342</v>
      </c>
      <c r="BT118" s="192">
        <v>133171</v>
      </c>
      <c r="BU118" s="192">
        <v>111615</v>
      </c>
    </row>
    <row r="119" spans="1:73" hidden="1" outlineLevel="1" x14ac:dyDescent="0.25">
      <c r="A119" s="44">
        <v>2210</v>
      </c>
      <c r="B119" s="191">
        <v>44695</v>
      </c>
      <c r="C119" s="191">
        <v>46028</v>
      </c>
      <c r="D119" s="191">
        <v>47359</v>
      </c>
      <c r="E119" s="191">
        <v>48857</v>
      </c>
      <c r="F119" s="191">
        <v>47110</v>
      </c>
      <c r="G119" s="191">
        <v>45445</v>
      </c>
      <c r="H119" s="191">
        <v>45611</v>
      </c>
      <c r="I119" s="191">
        <v>51271</v>
      </c>
      <c r="J119" s="191">
        <v>53851</v>
      </c>
      <c r="K119" s="191">
        <v>59843</v>
      </c>
      <c r="L119" s="191">
        <v>58013</v>
      </c>
      <c r="M119" s="191">
        <v>64255</v>
      </c>
      <c r="N119" s="191">
        <v>59511</v>
      </c>
      <c r="O119" s="191">
        <v>69249</v>
      </c>
      <c r="P119" s="191">
        <v>63256</v>
      </c>
      <c r="Q119" s="189">
        <v>73744</v>
      </c>
      <c r="R119" s="189">
        <v>68916</v>
      </c>
      <c r="S119" s="189">
        <v>76740</v>
      </c>
      <c r="T119" s="189">
        <v>72828</v>
      </c>
      <c r="U119" s="189">
        <v>80235</v>
      </c>
      <c r="V119" s="189">
        <v>77489</v>
      </c>
      <c r="W119" s="189">
        <v>84730</v>
      </c>
      <c r="X119" s="189">
        <v>79903</v>
      </c>
      <c r="Y119" s="189">
        <v>87310</v>
      </c>
      <c r="Z119" s="189">
        <v>82816</v>
      </c>
      <c r="AA119" s="189">
        <v>91639</v>
      </c>
      <c r="AB119" s="189">
        <v>85813</v>
      </c>
      <c r="AC119" s="189">
        <v>101793</v>
      </c>
      <c r="AD119" s="189">
        <v>104622</v>
      </c>
      <c r="AE119" s="189">
        <v>107702</v>
      </c>
      <c r="AF119" s="189">
        <v>93886</v>
      </c>
      <c r="AG119" s="189">
        <v>114278</v>
      </c>
      <c r="AH119" s="189">
        <v>116441</v>
      </c>
      <c r="AI119" s="189">
        <v>120020</v>
      </c>
      <c r="AJ119" s="189">
        <v>101211</v>
      </c>
      <c r="AL119" s="44">
        <v>2210</v>
      </c>
      <c r="AM119" s="194">
        <v>50938</v>
      </c>
      <c r="AN119" s="194">
        <v>52436</v>
      </c>
      <c r="AO119" s="194">
        <v>54017</v>
      </c>
      <c r="AP119" s="194">
        <v>55765</v>
      </c>
      <c r="AQ119" s="194">
        <v>53685</v>
      </c>
      <c r="AR119" s="194">
        <v>51854</v>
      </c>
      <c r="AS119" s="194">
        <v>52020</v>
      </c>
      <c r="AT119" s="194">
        <v>58429</v>
      </c>
      <c r="AU119" s="194">
        <v>61342</v>
      </c>
      <c r="AV119" s="194">
        <v>68250</v>
      </c>
      <c r="AW119" s="194">
        <v>66169</v>
      </c>
      <c r="AX119" s="194">
        <v>73328</v>
      </c>
      <c r="AY119" s="194">
        <v>67834</v>
      </c>
      <c r="AZ119" s="194">
        <v>78987</v>
      </c>
      <c r="BA119" s="194">
        <v>72079</v>
      </c>
      <c r="BB119" s="192">
        <v>84148</v>
      </c>
      <c r="BC119" s="192">
        <v>78571</v>
      </c>
      <c r="BD119" s="192">
        <v>87477</v>
      </c>
      <c r="BE119" s="192">
        <v>83066</v>
      </c>
      <c r="BF119" s="192">
        <v>91472</v>
      </c>
      <c r="BG119" s="192">
        <v>88310</v>
      </c>
      <c r="BH119" s="192">
        <v>96633</v>
      </c>
      <c r="BI119" s="192">
        <v>90973</v>
      </c>
      <c r="BJ119" s="192">
        <v>99546</v>
      </c>
      <c r="BK119" s="192">
        <v>94385</v>
      </c>
      <c r="BL119" s="192">
        <v>104456</v>
      </c>
      <c r="BM119" s="192">
        <v>97798</v>
      </c>
      <c r="BN119" s="192">
        <v>116025</v>
      </c>
      <c r="BO119" s="192">
        <v>119272</v>
      </c>
      <c r="BP119" s="192">
        <v>122767</v>
      </c>
      <c r="BQ119" s="192">
        <v>106953</v>
      </c>
      <c r="BR119" s="192">
        <v>130258</v>
      </c>
      <c r="BS119" s="192">
        <v>132755</v>
      </c>
      <c r="BT119" s="192">
        <v>136833</v>
      </c>
      <c r="BU119" s="192">
        <v>115360</v>
      </c>
    </row>
    <row r="120" spans="1:73" hidden="1" outlineLevel="1" x14ac:dyDescent="0.25">
      <c r="A120" s="44">
        <v>2335</v>
      </c>
      <c r="B120" s="191">
        <v>45778</v>
      </c>
      <c r="C120" s="191">
        <v>47110</v>
      </c>
      <c r="D120" s="191">
        <v>48441</v>
      </c>
      <c r="E120" s="191">
        <v>49939</v>
      </c>
      <c r="F120" s="191">
        <v>53185</v>
      </c>
      <c r="G120" s="191">
        <v>46277</v>
      </c>
      <c r="H120" s="191">
        <v>46526</v>
      </c>
      <c r="I120" s="191">
        <v>57180</v>
      </c>
      <c r="J120" s="191">
        <v>54517</v>
      </c>
      <c r="K120" s="191">
        <v>61425</v>
      </c>
      <c r="L120" s="191">
        <v>59178</v>
      </c>
      <c r="M120" s="191">
        <v>67168</v>
      </c>
      <c r="N120" s="191">
        <v>60926</v>
      </c>
      <c r="O120" s="191">
        <v>70831</v>
      </c>
      <c r="P120" s="189">
        <v>65587</v>
      </c>
      <c r="Q120" s="189">
        <v>77489</v>
      </c>
      <c r="R120" s="189">
        <v>69499</v>
      </c>
      <c r="S120" s="189">
        <v>78904</v>
      </c>
      <c r="T120" s="189">
        <v>74409</v>
      </c>
      <c r="U120" s="189">
        <v>84980</v>
      </c>
      <c r="V120" s="189">
        <v>78488</v>
      </c>
      <c r="W120" s="189">
        <v>86645</v>
      </c>
      <c r="X120" s="189">
        <v>82067</v>
      </c>
      <c r="Y120" s="189">
        <v>92554</v>
      </c>
      <c r="Z120" s="189">
        <v>84897</v>
      </c>
      <c r="AA120" s="189">
        <v>95883</v>
      </c>
      <c r="AB120" s="189">
        <v>88476</v>
      </c>
      <c r="AC120" s="189">
        <v>108202</v>
      </c>
      <c r="AD120" s="189">
        <v>107785</v>
      </c>
      <c r="AE120" s="189">
        <v>111115</v>
      </c>
      <c r="AF120" s="189">
        <v>94801</v>
      </c>
      <c r="AG120" s="189">
        <v>120187</v>
      </c>
      <c r="AH120" s="189">
        <v>117773</v>
      </c>
      <c r="AI120" s="189">
        <v>121186</v>
      </c>
      <c r="AJ120" s="189">
        <v>111947</v>
      </c>
      <c r="AL120" s="44">
        <v>2335</v>
      </c>
      <c r="AM120" s="194">
        <v>52186</v>
      </c>
      <c r="AN120" s="194">
        <v>53685</v>
      </c>
      <c r="AO120" s="194">
        <v>55266</v>
      </c>
      <c r="AP120" s="194">
        <v>56930</v>
      </c>
      <c r="AQ120" s="194">
        <v>60676</v>
      </c>
      <c r="AR120" s="194">
        <v>52769</v>
      </c>
      <c r="AS120" s="194">
        <v>53019</v>
      </c>
      <c r="AT120" s="194">
        <v>65171</v>
      </c>
      <c r="AU120" s="194">
        <v>62091</v>
      </c>
      <c r="AV120" s="194">
        <v>70081</v>
      </c>
      <c r="AW120" s="194">
        <v>67418</v>
      </c>
      <c r="AX120" s="194">
        <v>76573</v>
      </c>
      <c r="AY120" s="194">
        <v>69499</v>
      </c>
      <c r="AZ120" s="194">
        <v>80735</v>
      </c>
      <c r="BA120" s="192">
        <v>74743</v>
      </c>
      <c r="BB120" s="192">
        <v>88310</v>
      </c>
      <c r="BC120" s="192">
        <v>79237</v>
      </c>
      <c r="BD120" s="192">
        <v>89974</v>
      </c>
      <c r="BE120" s="192">
        <v>84813</v>
      </c>
      <c r="BF120" s="192">
        <v>96965</v>
      </c>
      <c r="BG120" s="192">
        <v>89474</v>
      </c>
      <c r="BH120" s="192">
        <v>98796</v>
      </c>
      <c r="BI120" s="192">
        <v>93552</v>
      </c>
      <c r="BJ120" s="192">
        <v>105538</v>
      </c>
      <c r="BK120" s="192">
        <v>96799</v>
      </c>
      <c r="BL120" s="192">
        <v>109366</v>
      </c>
      <c r="BM120" s="192">
        <v>100877</v>
      </c>
      <c r="BN120" s="192">
        <v>123350</v>
      </c>
      <c r="BO120" s="192">
        <v>122851</v>
      </c>
      <c r="BP120" s="192">
        <v>126679</v>
      </c>
      <c r="BQ120" s="192">
        <v>108118</v>
      </c>
      <c r="BR120" s="192">
        <v>137000</v>
      </c>
      <c r="BS120" s="192">
        <v>134170</v>
      </c>
      <c r="BT120" s="192">
        <v>138249</v>
      </c>
      <c r="BU120" s="192">
        <v>127595</v>
      </c>
    </row>
    <row r="121" spans="1:73" hidden="1" outlineLevel="1" x14ac:dyDescent="0.25">
      <c r="A121" s="44">
        <v>2460</v>
      </c>
      <c r="B121" s="191">
        <v>47276</v>
      </c>
      <c r="C121" s="191">
        <v>48774</v>
      </c>
      <c r="D121" s="191">
        <v>50189</v>
      </c>
      <c r="E121" s="191">
        <v>51854</v>
      </c>
      <c r="F121" s="191">
        <v>54849</v>
      </c>
      <c r="G121" s="191">
        <v>55682</v>
      </c>
      <c r="H121" s="191">
        <v>49107</v>
      </c>
      <c r="I121" s="191">
        <v>61259</v>
      </c>
      <c r="J121" s="191">
        <v>55682</v>
      </c>
      <c r="K121" s="191">
        <v>63756</v>
      </c>
      <c r="L121" s="191">
        <v>60509</v>
      </c>
      <c r="M121" s="191">
        <v>71663</v>
      </c>
      <c r="N121" s="191">
        <v>68000</v>
      </c>
      <c r="O121" s="189">
        <v>79903</v>
      </c>
      <c r="P121" s="189">
        <v>74409</v>
      </c>
      <c r="Q121" s="189">
        <v>82400</v>
      </c>
      <c r="R121" s="189">
        <v>76657</v>
      </c>
      <c r="S121" s="189">
        <v>86645</v>
      </c>
      <c r="T121" s="189">
        <v>78654</v>
      </c>
      <c r="U121" s="189">
        <v>89391</v>
      </c>
      <c r="V121" s="189">
        <v>83898</v>
      </c>
      <c r="W121" s="189">
        <v>95051</v>
      </c>
      <c r="X121" s="189">
        <v>87394</v>
      </c>
      <c r="Y121" s="189">
        <v>100544</v>
      </c>
      <c r="Z121" s="189">
        <v>89807</v>
      </c>
      <c r="AA121" s="189">
        <v>105455</v>
      </c>
      <c r="AB121" s="189">
        <v>93552</v>
      </c>
      <c r="AC121" s="189">
        <v>114111</v>
      </c>
      <c r="AD121" s="189">
        <v>116275</v>
      </c>
      <c r="AE121" s="189">
        <v>118689</v>
      </c>
      <c r="AF121" s="189">
        <v>111947</v>
      </c>
      <c r="AG121" s="189">
        <v>127345</v>
      </c>
      <c r="AH121" s="189">
        <v>131257</v>
      </c>
      <c r="AI121" s="189">
        <v>135252</v>
      </c>
      <c r="AJ121" s="189">
        <v>118356</v>
      </c>
      <c r="AL121" s="44">
        <v>2460</v>
      </c>
      <c r="AM121" s="194">
        <v>53935</v>
      </c>
      <c r="AN121" s="194">
        <v>55599</v>
      </c>
      <c r="AO121" s="194">
        <v>57264</v>
      </c>
      <c r="AP121" s="194">
        <v>59178</v>
      </c>
      <c r="AQ121" s="194">
        <v>62508</v>
      </c>
      <c r="AR121" s="194">
        <v>63506</v>
      </c>
      <c r="AS121" s="194">
        <v>56015</v>
      </c>
      <c r="AT121" s="194">
        <v>69915</v>
      </c>
      <c r="AU121" s="194">
        <v>63506</v>
      </c>
      <c r="AV121" s="194">
        <v>72662</v>
      </c>
      <c r="AW121" s="194">
        <v>68916</v>
      </c>
      <c r="AX121" s="194">
        <v>81651</v>
      </c>
      <c r="AY121" s="194">
        <v>77489</v>
      </c>
      <c r="AZ121" s="192">
        <v>90973</v>
      </c>
      <c r="BA121" s="192">
        <v>84813</v>
      </c>
      <c r="BB121" s="192">
        <v>93969</v>
      </c>
      <c r="BC121" s="192">
        <v>87394</v>
      </c>
      <c r="BD121" s="192">
        <v>98796</v>
      </c>
      <c r="BE121" s="192">
        <v>89641</v>
      </c>
      <c r="BF121" s="192">
        <v>101959</v>
      </c>
      <c r="BG121" s="192">
        <v>95717</v>
      </c>
      <c r="BH121" s="192">
        <v>108368</v>
      </c>
      <c r="BI121" s="192">
        <v>99629</v>
      </c>
      <c r="BJ121" s="192">
        <v>114694</v>
      </c>
      <c r="BK121" s="192">
        <v>102375</v>
      </c>
      <c r="BL121" s="192">
        <v>120270</v>
      </c>
      <c r="BM121" s="192">
        <v>106703</v>
      </c>
      <c r="BN121" s="192">
        <v>130092</v>
      </c>
      <c r="BO121" s="192">
        <v>132589</v>
      </c>
      <c r="BP121" s="192">
        <v>135252</v>
      </c>
      <c r="BQ121" s="192">
        <v>127595</v>
      </c>
      <c r="BR121" s="192">
        <v>145240</v>
      </c>
      <c r="BS121" s="192">
        <v>149568</v>
      </c>
      <c r="BT121" s="192">
        <v>154145</v>
      </c>
      <c r="BU121" s="192">
        <v>135002</v>
      </c>
    </row>
    <row r="122" spans="1:73" hidden="1" outlineLevel="1" x14ac:dyDescent="0.25">
      <c r="A122" s="44">
        <v>2585</v>
      </c>
      <c r="B122" s="191">
        <v>49191</v>
      </c>
      <c r="C122" s="191">
        <v>50772</v>
      </c>
      <c r="D122" s="191">
        <v>52186</v>
      </c>
      <c r="E122" s="191">
        <v>53768</v>
      </c>
      <c r="F122" s="191">
        <v>56514</v>
      </c>
      <c r="G122" s="191">
        <v>58262</v>
      </c>
      <c r="H122" s="191">
        <v>49023</v>
      </c>
      <c r="I122" s="191">
        <v>63090</v>
      </c>
      <c r="J122" s="191">
        <v>58013</v>
      </c>
      <c r="K122" s="191">
        <v>68666</v>
      </c>
      <c r="L122" s="191">
        <v>62674</v>
      </c>
      <c r="M122" s="191">
        <v>74659</v>
      </c>
      <c r="N122" s="189">
        <v>72495</v>
      </c>
      <c r="O122" s="189">
        <v>82650</v>
      </c>
      <c r="P122" s="189">
        <v>77822</v>
      </c>
      <c r="Q122" s="189">
        <v>86811</v>
      </c>
      <c r="R122" s="189">
        <v>78654</v>
      </c>
      <c r="S122" s="189">
        <v>90057</v>
      </c>
      <c r="T122" s="189">
        <v>81484</v>
      </c>
      <c r="U122" s="189">
        <v>94635</v>
      </c>
      <c r="V122" s="189">
        <v>86478</v>
      </c>
      <c r="W122" s="189">
        <v>99712</v>
      </c>
      <c r="X122" s="189">
        <v>91888</v>
      </c>
      <c r="Y122" s="189">
        <v>104206</v>
      </c>
      <c r="Z122" s="189">
        <v>95217</v>
      </c>
      <c r="AA122" s="189">
        <v>110699</v>
      </c>
      <c r="AB122" s="189">
        <v>101043</v>
      </c>
      <c r="AC122" s="189">
        <v>118273</v>
      </c>
      <c r="AD122" s="189">
        <v>120520</v>
      </c>
      <c r="AE122" s="189">
        <v>124182</v>
      </c>
      <c r="AF122" s="189">
        <v>119604</v>
      </c>
      <c r="AG122" s="189">
        <v>136251</v>
      </c>
      <c r="AH122" s="189">
        <v>140080</v>
      </c>
      <c r="AI122" s="189">
        <v>144408</v>
      </c>
      <c r="AJ122" s="189">
        <v>125680</v>
      </c>
      <c r="AL122" s="44">
        <v>2585</v>
      </c>
      <c r="AM122" s="194">
        <v>56098</v>
      </c>
      <c r="AN122" s="194">
        <v>57846</v>
      </c>
      <c r="AO122" s="194">
        <v>59427</v>
      </c>
      <c r="AP122" s="194">
        <v>61259</v>
      </c>
      <c r="AQ122" s="194">
        <v>64421</v>
      </c>
      <c r="AR122" s="194">
        <v>66419</v>
      </c>
      <c r="AS122" s="194">
        <v>55932</v>
      </c>
      <c r="AT122" s="194">
        <v>71996</v>
      </c>
      <c r="AU122" s="194">
        <v>66169</v>
      </c>
      <c r="AV122" s="194">
        <v>78322</v>
      </c>
      <c r="AW122" s="194">
        <v>71496</v>
      </c>
      <c r="AX122" s="194">
        <v>85063</v>
      </c>
      <c r="AY122" s="192">
        <v>82650</v>
      </c>
      <c r="AZ122" s="192">
        <v>94136</v>
      </c>
      <c r="BA122" s="192">
        <v>88726</v>
      </c>
      <c r="BB122" s="192">
        <v>98962</v>
      </c>
      <c r="BC122" s="192">
        <v>89641</v>
      </c>
      <c r="BD122" s="192">
        <v>102625</v>
      </c>
      <c r="BE122" s="192">
        <v>92804</v>
      </c>
      <c r="BF122" s="192">
        <v>107952</v>
      </c>
      <c r="BG122" s="192">
        <v>98630</v>
      </c>
      <c r="BH122" s="192">
        <v>113695</v>
      </c>
      <c r="BI122" s="192">
        <v>104789</v>
      </c>
      <c r="BJ122" s="192">
        <v>118856</v>
      </c>
      <c r="BK122" s="192">
        <v>108534</v>
      </c>
      <c r="BL122" s="192">
        <v>126180</v>
      </c>
      <c r="BM122" s="192">
        <v>115193</v>
      </c>
      <c r="BN122" s="192">
        <v>134836</v>
      </c>
      <c r="BO122" s="192">
        <v>137333</v>
      </c>
      <c r="BP122" s="192">
        <v>141578</v>
      </c>
      <c r="BQ122" s="192">
        <v>136417</v>
      </c>
      <c r="BR122" s="192">
        <v>155311</v>
      </c>
      <c r="BS122" s="192">
        <v>159722</v>
      </c>
      <c r="BT122" s="192">
        <v>164633</v>
      </c>
      <c r="BU122" s="192">
        <v>143159</v>
      </c>
    </row>
    <row r="123" spans="1:73" hidden="1" outlineLevel="1" x14ac:dyDescent="0.25">
      <c r="A123" s="44">
        <v>2710</v>
      </c>
      <c r="B123" s="191">
        <v>53268</v>
      </c>
      <c r="C123" s="191">
        <v>54849</v>
      </c>
      <c r="D123" s="191">
        <v>57596</v>
      </c>
      <c r="E123" s="191">
        <v>59345</v>
      </c>
      <c r="F123" s="191">
        <v>58679</v>
      </c>
      <c r="G123" s="191">
        <v>60427</v>
      </c>
      <c r="H123" s="191">
        <v>61842</v>
      </c>
      <c r="I123" s="191">
        <v>69415</v>
      </c>
      <c r="J123" s="191">
        <v>70247</v>
      </c>
      <c r="K123" s="191">
        <v>73244</v>
      </c>
      <c r="L123" s="191">
        <v>75491</v>
      </c>
      <c r="M123" s="189">
        <v>78904</v>
      </c>
      <c r="N123" s="189">
        <v>83482</v>
      </c>
      <c r="O123" s="189">
        <v>86061</v>
      </c>
      <c r="P123" s="189">
        <v>89391</v>
      </c>
      <c r="Q123" s="189">
        <v>91139</v>
      </c>
      <c r="R123" s="189">
        <v>92138</v>
      </c>
      <c r="S123" s="189">
        <v>97798</v>
      </c>
      <c r="T123" s="189">
        <v>96049</v>
      </c>
      <c r="U123" s="189">
        <v>98714</v>
      </c>
      <c r="V123" s="189">
        <v>101709</v>
      </c>
      <c r="W123" s="189">
        <v>104789</v>
      </c>
      <c r="X123" s="189">
        <v>107869</v>
      </c>
      <c r="Y123" s="189">
        <v>108950</v>
      </c>
      <c r="Z123" s="189">
        <v>112197</v>
      </c>
      <c r="AA123" s="189">
        <v>115609</v>
      </c>
      <c r="AB123" s="189">
        <v>119105</v>
      </c>
      <c r="AC123" s="189">
        <v>125014</v>
      </c>
      <c r="AD123" s="189">
        <v>128843</v>
      </c>
      <c r="AE123" s="189">
        <v>132671</v>
      </c>
      <c r="AF123" s="189">
        <v>125098</v>
      </c>
      <c r="AG123" s="189">
        <v>137083</v>
      </c>
      <c r="AH123" s="189">
        <v>141245</v>
      </c>
      <c r="AI123" s="189">
        <v>145406</v>
      </c>
      <c r="AJ123" s="189">
        <v>130591</v>
      </c>
      <c r="AL123" s="44">
        <v>2710</v>
      </c>
      <c r="AM123" s="194">
        <v>60759</v>
      </c>
      <c r="AN123" s="194">
        <v>62508</v>
      </c>
      <c r="AO123" s="194">
        <v>65670</v>
      </c>
      <c r="AP123" s="194">
        <v>67668</v>
      </c>
      <c r="AQ123" s="194">
        <v>66918</v>
      </c>
      <c r="AR123" s="194">
        <v>68833</v>
      </c>
      <c r="AS123" s="194">
        <v>70415</v>
      </c>
      <c r="AT123" s="194">
        <v>79154</v>
      </c>
      <c r="AU123" s="194">
        <v>79986</v>
      </c>
      <c r="AV123" s="194">
        <v>83482</v>
      </c>
      <c r="AW123" s="194">
        <v>86145</v>
      </c>
      <c r="AX123" s="192">
        <v>89974</v>
      </c>
      <c r="AY123" s="192">
        <v>95217</v>
      </c>
      <c r="AZ123" s="192">
        <v>98048</v>
      </c>
      <c r="BA123" s="192">
        <v>101959</v>
      </c>
      <c r="BB123" s="192">
        <v>103874</v>
      </c>
      <c r="BC123" s="192">
        <v>105039</v>
      </c>
      <c r="BD123" s="192">
        <v>111531</v>
      </c>
      <c r="BE123" s="192">
        <v>109534</v>
      </c>
      <c r="BF123" s="192">
        <v>112529</v>
      </c>
      <c r="BG123" s="192">
        <v>115942</v>
      </c>
      <c r="BH123" s="192">
        <v>119438</v>
      </c>
      <c r="BI123" s="192">
        <v>122933</v>
      </c>
      <c r="BJ123" s="192">
        <v>124182</v>
      </c>
      <c r="BK123" s="192">
        <v>127927</v>
      </c>
      <c r="BL123" s="192">
        <v>131839</v>
      </c>
      <c r="BM123" s="192">
        <v>135752</v>
      </c>
      <c r="BN123" s="192">
        <v>142493</v>
      </c>
      <c r="BO123" s="192">
        <v>146821</v>
      </c>
      <c r="BP123" s="192">
        <v>151232</v>
      </c>
      <c r="BQ123" s="192">
        <v>142577</v>
      </c>
      <c r="BR123" s="192">
        <v>156310</v>
      </c>
      <c r="BS123" s="192">
        <v>160970</v>
      </c>
      <c r="BT123" s="192">
        <v>165715</v>
      </c>
      <c r="BU123" s="192">
        <v>148902</v>
      </c>
    </row>
    <row r="124" spans="1:73" hidden="1" outlineLevel="1" x14ac:dyDescent="0.25">
      <c r="A124" s="44">
        <v>2835</v>
      </c>
      <c r="B124" s="191">
        <v>54683</v>
      </c>
      <c r="C124" s="191">
        <v>56348</v>
      </c>
      <c r="D124" s="191">
        <v>57930</v>
      </c>
      <c r="E124" s="191">
        <v>60427</v>
      </c>
      <c r="F124" s="191">
        <v>61092</v>
      </c>
      <c r="G124" s="191">
        <v>63423</v>
      </c>
      <c r="H124" s="191">
        <v>58262</v>
      </c>
      <c r="I124" s="191">
        <v>71330</v>
      </c>
      <c r="J124" s="191">
        <v>60260</v>
      </c>
      <c r="K124" s="189">
        <v>75575</v>
      </c>
      <c r="L124" s="189">
        <v>81401</v>
      </c>
      <c r="M124" s="189">
        <v>88392</v>
      </c>
      <c r="N124" s="189">
        <v>86811</v>
      </c>
      <c r="O124" s="189">
        <v>89391</v>
      </c>
      <c r="P124" s="189">
        <v>92304</v>
      </c>
      <c r="Q124" s="189">
        <v>93136</v>
      </c>
      <c r="R124" s="189">
        <v>94052</v>
      </c>
      <c r="S124" s="189">
        <v>98880</v>
      </c>
      <c r="T124" s="189">
        <v>99046</v>
      </c>
      <c r="U124" s="189">
        <v>101793</v>
      </c>
      <c r="V124" s="189">
        <v>104872</v>
      </c>
      <c r="W124" s="189">
        <v>107952</v>
      </c>
      <c r="X124" s="189">
        <v>111198</v>
      </c>
      <c r="Y124" s="189">
        <v>112280</v>
      </c>
      <c r="Z124" s="189">
        <v>115692</v>
      </c>
      <c r="AA124" s="189">
        <v>119188</v>
      </c>
      <c r="AB124" s="189">
        <v>122684</v>
      </c>
      <c r="AC124" s="189">
        <v>128926</v>
      </c>
      <c r="AD124" s="189">
        <v>132755</v>
      </c>
      <c r="AE124" s="189">
        <v>136833</v>
      </c>
      <c r="AF124" s="189">
        <v>128926</v>
      </c>
      <c r="AG124" s="189">
        <v>141245</v>
      </c>
      <c r="AH124" s="189">
        <v>145406</v>
      </c>
      <c r="AI124" s="189">
        <v>149734</v>
      </c>
      <c r="AJ124" s="189">
        <v>138581</v>
      </c>
      <c r="AL124" s="44">
        <v>2835</v>
      </c>
      <c r="AM124" s="194">
        <v>62424</v>
      </c>
      <c r="AN124" s="194">
        <v>64255</v>
      </c>
      <c r="AO124" s="194">
        <v>66086</v>
      </c>
      <c r="AP124" s="194">
        <v>68833</v>
      </c>
      <c r="AQ124" s="194">
        <v>69665</v>
      </c>
      <c r="AR124" s="194">
        <v>72246</v>
      </c>
      <c r="AS124" s="194">
        <v>66419</v>
      </c>
      <c r="AT124" s="194">
        <v>81317</v>
      </c>
      <c r="AU124" s="194">
        <v>68750</v>
      </c>
      <c r="AV124" s="192">
        <v>86229</v>
      </c>
      <c r="AW124" s="192">
        <v>92720</v>
      </c>
      <c r="AX124" s="192">
        <v>100794</v>
      </c>
      <c r="AY124" s="192">
        <v>98962</v>
      </c>
      <c r="AZ124" s="192">
        <v>101959</v>
      </c>
      <c r="BA124" s="192">
        <v>105205</v>
      </c>
      <c r="BB124" s="192">
        <v>106204</v>
      </c>
      <c r="BC124" s="192">
        <v>107119</v>
      </c>
      <c r="BD124" s="192">
        <v>112696</v>
      </c>
      <c r="BE124" s="192">
        <v>112946</v>
      </c>
      <c r="BF124" s="192">
        <v>116025</v>
      </c>
      <c r="BG124" s="192">
        <v>119522</v>
      </c>
      <c r="BH124" s="192">
        <v>123017</v>
      </c>
      <c r="BI124" s="192">
        <v>126763</v>
      </c>
      <c r="BJ124" s="192">
        <v>128011</v>
      </c>
      <c r="BK124" s="192">
        <v>131923</v>
      </c>
      <c r="BL124" s="192">
        <v>135834</v>
      </c>
      <c r="BM124" s="192">
        <v>139913</v>
      </c>
      <c r="BN124" s="192">
        <v>146904</v>
      </c>
      <c r="BO124" s="192">
        <v>151316</v>
      </c>
      <c r="BP124" s="192">
        <v>155894</v>
      </c>
      <c r="BQ124" s="192">
        <v>146988</v>
      </c>
      <c r="BR124" s="192">
        <v>160970</v>
      </c>
      <c r="BS124" s="192">
        <v>165715</v>
      </c>
      <c r="BT124" s="192">
        <v>170709</v>
      </c>
      <c r="BU124" s="192">
        <v>157975</v>
      </c>
    </row>
    <row r="125" spans="1:73" hidden="1" outlineLevel="1" x14ac:dyDescent="0.25">
      <c r="A125" s="44">
        <v>2960</v>
      </c>
      <c r="B125" s="191">
        <v>58262</v>
      </c>
      <c r="C125" s="191">
        <v>59927</v>
      </c>
      <c r="D125" s="191">
        <v>61758</v>
      </c>
      <c r="E125" s="191">
        <v>63672</v>
      </c>
      <c r="F125" s="191">
        <v>67168</v>
      </c>
      <c r="G125" s="191">
        <v>69083</v>
      </c>
      <c r="H125" s="191">
        <v>71496</v>
      </c>
      <c r="I125" s="191">
        <v>76740</v>
      </c>
      <c r="J125" s="189">
        <v>79154</v>
      </c>
      <c r="K125" s="189">
        <v>79320</v>
      </c>
      <c r="L125" s="189">
        <v>85313</v>
      </c>
      <c r="M125" s="189">
        <v>91472</v>
      </c>
      <c r="N125" s="189">
        <v>90557</v>
      </c>
      <c r="O125" s="189">
        <v>93220</v>
      </c>
      <c r="P125" s="189">
        <v>96049</v>
      </c>
      <c r="Q125" s="189">
        <v>98962</v>
      </c>
      <c r="R125" s="189">
        <v>101043</v>
      </c>
      <c r="S125" s="189">
        <v>104956</v>
      </c>
      <c r="T125" s="189">
        <v>105205</v>
      </c>
      <c r="U125" s="189">
        <v>108118</v>
      </c>
      <c r="V125" s="189">
        <v>111365</v>
      </c>
      <c r="W125" s="189">
        <v>114694</v>
      </c>
      <c r="X125" s="189">
        <v>118106</v>
      </c>
      <c r="Y125" s="189">
        <v>119354</v>
      </c>
      <c r="Z125" s="189">
        <v>122933</v>
      </c>
      <c r="AA125" s="189">
        <v>126679</v>
      </c>
      <c r="AB125" s="189">
        <v>130508</v>
      </c>
      <c r="AC125" s="189">
        <v>136917</v>
      </c>
      <c r="AD125" s="189">
        <v>141078</v>
      </c>
      <c r="AE125" s="189">
        <v>145323</v>
      </c>
      <c r="AF125" s="189">
        <v>135336</v>
      </c>
      <c r="AG125" s="189">
        <v>148237</v>
      </c>
      <c r="AH125" s="189">
        <v>152647</v>
      </c>
      <c r="AI125" s="189">
        <v>157308</v>
      </c>
      <c r="AJ125" s="189">
        <v>156976</v>
      </c>
      <c r="AL125" s="44">
        <v>2960</v>
      </c>
      <c r="AM125" s="194">
        <v>66419</v>
      </c>
      <c r="AN125" s="194">
        <v>68334</v>
      </c>
      <c r="AO125" s="194">
        <v>70415</v>
      </c>
      <c r="AP125" s="194">
        <v>72578</v>
      </c>
      <c r="AQ125" s="194">
        <v>76573</v>
      </c>
      <c r="AR125" s="194">
        <v>78738</v>
      </c>
      <c r="AS125" s="194">
        <v>81484</v>
      </c>
      <c r="AT125" s="194">
        <v>87477</v>
      </c>
      <c r="AU125" s="192">
        <v>90223</v>
      </c>
      <c r="AV125" s="192">
        <v>90390</v>
      </c>
      <c r="AW125" s="192">
        <v>97298</v>
      </c>
      <c r="AX125" s="192">
        <v>104290</v>
      </c>
      <c r="AY125" s="192">
        <v>103208</v>
      </c>
      <c r="AZ125" s="192">
        <v>106287</v>
      </c>
      <c r="BA125" s="192">
        <v>109534</v>
      </c>
      <c r="BB125" s="192">
        <v>112863</v>
      </c>
      <c r="BC125" s="192">
        <v>115193</v>
      </c>
      <c r="BD125" s="192">
        <v>119604</v>
      </c>
      <c r="BE125" s="192">
        <v>119938</v>
      </c>
      <c r="BF125" s="192">
        <v>123183</v>
      </c>
      <c r="BG125" s="192">
        <v>126929</v>
      </c>
      <c r="BH125" s="192">
        <v>130674</v>
      </c>
      <c r="BI125" s="192">
        <v>134670</v>
      </c>
      <c r="BJ125" s="192">
        <v>136001</v>
      </c>
      <c r="BK125" s="192">
        <v>140162</v>
      </c>
      <c r="BL125" s="192">
        <v>144408</v>
      </c>
      <c r="BM125" s="192">
        <v>148735</v>
      </c>
      <c r="BN125" s="192">
        <v>156060</v>
      </c>
      <c r="BO125" s="192">
        <v>160804</v>
      </c>
      <c r="BP125" s="192">
        <v>165632</v>
      </c>
      <c r="BQ125" s="192">
        <v>154312</v>
      </c>
      <c r="BR125" s="192">
        <v>169045</v>
      </c>
      <c r="BS125" s="192">
        <v>174039</v>
      </c>
      <c r="BT125" s="192">
        <v>179281</v>
      </c>
      <c r="BU125" s="192">
        <v>178949</v>
      </c>
    </row>
    <row r="126" spans="1:73" hidden="1" outlineLevel="1" x14ac:dyDescent="0.25">
      <c r="A126" s="44">
        <v>3085</v>
      </c>
      <c r="B126" s="191">
        <v>59677</v>
      </c>
      <c r="C126" s="191">
        <v>61425</v>
      </c>
      <c r="D126" s="191">
        <v>63256</v>
      </c>
      <c r="E126" s="191">
        <v>65171</v>
      </c>
      <c r="F126" s="191">
        <v>69749</v>
      </c>
      <c r="G126" s="191">
        <v>72328</v>
      </c>
      <c r="H126" s="191">
        <v>74326</v>
      </c>
      <c r="I126" s="189">
        <v>77240</v>
      </c>
      <c r="J126" s="189">
        <v>83232</v>
      </c>
      <c r="K126" s="189">
        <v>88558</v>
      </c>
      <c r="L126" s="189">
        <v>76657</v>
      </c>
      <c r="M126" s="189">
        <v>93886</v>
      </c>
      <c r="N126" s="189">
        <v>93636</v>
      </c>
      <c r="O126" s="189">
        <v>96383</v>
      </c>
      <c r="P126" s="189">
        <v>99296</v>
      </c>
      <c r="Q126" s="189">
        <v>102292</v>
      </c>
      <c r="R126" s="189">
        <v>103374</v>
      </c>
      <c r="S126" s="189">
        <v>108534</v>
      </c>
      <c r="T126" s="189">
        <v>108701</v>
      </c>
      <c r="U126" s="189">
        <v>111781</v>
      </c>
      <c r="V126" s="189">
        <v>115193</v>
      </c>
      <c r="W126" s="189">
        <v>118606</v>
      </c>
      <c r="X126" s="189">
        <v>122101</v>
      </c>
      <c r="Y126" s="189">
        <v>123433</v>
      </c>
      <c r="Z126" s="189">
        <v>127179</v>
      </c>
      <c r="AA126" s="189">
        <v>130924</v>
      </c>
      <c r="AB126" s="189">
        <v>134836</v>
      </c>
      <c r="AC126" s="189">
        <v>141578</v>
      </c>
      <c r="AD126" s="189">
        <v>145989</v>
      </c>
      <c r="AE126" s="189">
        <v>150234</v>
      </c>
      <c r="AF126" s="189">
        <v>151815</v>
      </c>
      <c r="AG126" s="189">
        <v>166380</v>
      </c>
      <c r="AH126" s="189">
        <v>171292</v>
      </c>
      <c r="AI126" s="189">
        <v>176368</v>
      </c>
      <c r="AJ126" s="189">
        <v>170626</v>
      </c>
      <c r="AL126" s="44">
        <v>3085</v>
      </c>
      <c r="AM126" s="194">
        <v>68084</v>
      </c>
      <c r="AN126" s="194">
        <v>70081</v>
      </c>
      <c r="AO126" s="194">
        <v>72079</v>
      </c>
      <c r="AP126" s="194">
        <v>74243</v>
      </c>
      <c r="AQ126" s="194">
        <v>79487</v>
      </c>
      <c r="AR126" s="194">
        <v>82483</v>
      </c>
      <c r="AS126" s="194">
        <v>84730</v>
      </c>
      <c r="AT126" s="192">
        <v>88060</v>
      </c>
      <c r="AU126" s="192">
        <v>94884</v>
      </c>
      <c r="AV126" s="192">
        <v>100961</v>
      </c>
      <c r="AW126" s="192">
        <v>87394</v>
      </c>
      <c r="AX126" s="192">
        <v>106953</v>
      </c>
      <c r="AY126" s="192">
        <v>106787</v>
      </c>
      <c r="AZ126" s="192">
        <v>109950</v>
      </c>
      <c r="BA126" s="192">
        <v>113196</v>
      </c>
      <c r="BB126" s="192">
        <v>116608</v>
      </c>
      <c r="BC126" s="192">
        <v>117857</v>
      </c>
      <c r="BD126" s="192">
        <v>123766</v>
      </c>
      <c r="BE126" s="192">
        <v>124016</v>
      </c>
      <c r="BF126" s="192">
        <v>127429</v>
      </c>
      <c r="BG126" s="192">
        <v>131340</v>
      </c>
      <c r="BH126" s="192">
        <v>135252</v>
      </c>
      <c r="BI126" s="192">
        <v>139164</v>
      </c>
      <c r="BJ126" s="192">
        <v>140746</v>
      </c>
      <c r="BK126" s="192">
        <v>144907</v>
      </c>
      <c r="BL126" s="192">
        <v>149318</v>
      </c>
      <c r="BM126" s="192">
        <v>153729</v>
      </c>
      <c r="BN126" s="192">
        <v>161470</v>
      </c>
      <c r="BO126" s="192">
        <v>166380</v>
      </c>
      <c r="BP126" s="192">
        <v>171292</v>
      </c>
      <c r="BQ126" s="192">
        <v>173123</v>
      </c>
      <c r="BR126" s="192">
        <v>189685</v>
      </c>
      <c r="BS126" s="192">
        <v>195263</v>
      </c>
      <c r="BT126" s="192">
        <v>201089</v>
      </c>
      <c r="BU126" s="192">
        <v>194513</v>
      </c>
    </row>
    <row r="127" spans="1:73" hidden="1" outlineLevel="1" x14ac:dyDescent="0.25">
      <c r="A127" s="54" t="s">
        <v>124</v>
      </c>
      <c r="AL127" s="54" t="s">
        <v>125</v>
      </c>
    </row>
    <row r="128" spans="1:73" hidden="1" outlineLevel="1" x14ac:dyDescent="0.25">
      <c r="A128" s="53" t="s">
        <v>120</v>
      </c>
      <c r="B128" s="53">
        <v>2250</v>
      </c>
      <c r="C128" s="53">
        <v>2375</v>
      </c>
      <c r="D128" s="53">
        <v>2500</v>
      </c>
      <c r="E128" s="53">
        <v>2625</v>
      </c>
      <c r="F128" s="53">
        <v>2750</v>
      </c>
      <c r="G128" s="53">
        <v>2875</v>
      </c>
      <c r="H128" s="53">
        <v>3000</v>
      </c>
      <c r="I128" s="53">
        <v>3125</v>
      </c>
      <c r="J128" s="53">
        <v>3250</v>
      </c>
      <c r="K128" s="53">
        <v>3375</v>
      </c>
      <c r="L128" s="53">
        <v>3500</v>
      </c>
      <c r="M128" s="53">
        <v>3625</v>
      </c>
      <c r="N128" s="53">
        <v>3750</v>
      </c>
      <c r="O128" s="53">
        <v>3875</v>
      </c>
      <c r="P128" s="53">
        <v>4000</v>
      </c>
      <c r="Q128" s="53">
        <v>4125</v>
      </c>
      <c r="R128" s="53">
        <v>4250</v>
      </c>
      <c r="S128" s="53">
        <v>4375</v>
      </c>
      <c r="T128" s="53">
        <v>4500</v>
      </c>
      <c r="U128" s="53">
        <v>4625</v>
      </c>
      <c r="V128" s="53">
        <v>4750</v>
      </c>
      <c r="W128" s="53">
        <v>4875</v>
      </c>
      <c r="X128" s="53">
        <v>5000</v>
      </c>
      <c r="AL128" s="53" t="s">
        <v>120</v>
      </c>
      <c r="AM128" s="53">
        <v>2250</v>
      </c>
      <c r="AN128" s="53">
        <v>2375</v>
      </c>
      <c r="AO128" s="53">
        <v>2500</v>
      </c>
      <c r="AP128" s="53">
        <v>2625</v>
      </c>
      <c r="AQ128" s="53">
        <v>2750</v>
      </c>
      <c r="AR128" s="53">
        <v>2875</v>
      </c>
      <c r="AS128" s="53">
        <v>3000</v>
      </c>
      <c r="AT128" s="53">
        <v>3125</v>
      </c>
      <c r="AU128" s="53">
        <v>3250</v>
      </c>
      <c r="AV128" s="53">
        <v>3375</v>
      </c>
      <c r="AW128" s="53">
        <v>3500</v>
      </c>
      <c r="AX128" s="53">
        <v>3625</v>
      </c>
      <c r="AY128" s="53">
        <v>3750</v>
      </c>
      <c r="AZ128" s="53">
        <v>3875</v>
      </c>
      <c r="BA128" s="53">
        <v>4000</v>
      </c>
      <c r="BB128" s="53">
        <v>4125</v>
      </c>
      <c r="BC128" s="53">
        <v>4250</v>
      </c>
      <c r="BD128" s="53">
        <v>4375</v>
      </c>
      <c r="BE128" s="53">
        <v>4500</v>
      </c>
      <c r="BF128" s="53">
        <v>4625</v>
      </c>
      <c r="BG128" s="53">
        <v>4750</v>
      </c>
      <c r="BH128" s="53">
        <v>4875</v>
      </c>
      <c r="BI128" s="53">
        <v>5000</v>
      </c>
    </row>
    <row r="129" spans="1:61" hidden="1" outlineLevel="1" x14ac:dyDescent="0.25">
      <c r="A129" s="53">
        <v>2100</v>
      </c>
      <c r="B129" s="195">
        <v>49523</v>
      </c>
      <c r="C129" s="195">
        <v>48025</v>
      </c>
      <c r="D129" s="195">
        <v>47775</v>
      </c>
      <c r="E129" s="195">
        <v>55765</v>
      </c>
      <c r="F129" s="195">
        <v>55183</v>
      </c>
      <c r="G129" s="195">
        <v>61508</v>
      </c>
      <c r="H129" s="195">
        <v>61508</v>
      </c>
      <c r="I129" s="195">
        <v>65005</v>
      </c>
      <c r="J129" s="195">
        <v>60759</v>
      </c>
      <c r="K129" s="195">
        <v>70581</v>
      </c>
      <c r="L129" s="195">
        <v>65087</v>
      </c>
      <c r="M129" s="196">
        <v>76740</v>
      </c>
      <c r="N129" s="196">
        <v>69665</v>
      </c>
      <c r="O129" s="196">
        <v>76241</v>
      </c>
      <c r="P129" s="196">
        <v>73993</v>
      </c>
      <c r="Q129" s="196">
        <v>82483</v>
      </c>
      <c r="R129" s="196">
        <v>78821</v>
      </c>
      <c r="S129" s="196">
        <v>84647</v>
      </c>
      <c r="T129" s="196">
        <v>81567</v>
      </c>
      <c r="U129" s="196">
        <v>89974</v>
      </c>
      <c r="V129" s="196">
        <v>84897</v>
      </c>
      <c r="W129" s="196">
        <v>92055</v>
      </c>
      <c r="X129" s="196">
        <v>89474</v>
      </c>
      <c r="AL129" s="53">
        <v>2100</v>
      </c>
      <c r="AM129" s="198">
        <v>56432</v>
      </c>
      <c r="AN129" s="198">
        <v>54683</v>
      </c>
      <c r="AO129" s="198">
        <v>54517</v>
      </c>
      <c r="AP129" s="198">
        <v>63589</v>
      </c>
      <c r="AQ129" s="198">
        <v>62924</v>
      </c>
      <c r="AR129" s="198">
        <v>70165</v>
      </c>
      <c r="AS129" s="198">
        <v>70165</v>
      </c>
      <c r="AT129" s="198">
        <v>74076</v>
      </c>
      <c r="AU129" s="198">
        <v>69249</v>
      </c>
      <c r="AV129" s="198">
        <v>80485</v>
      </c>
      <c r="AW129" s="198">
        <v>74160</v>
      </c>
      <c r="AX129" s="199">
        <v>87560</v>
      </c>
      <c r="AY129" s="199">
        <v>79403</v>
      </c>
      <c r="AZ129" s="199">
        <v>86894</v>
      </c>
      <c r="BA129" s="199">
        <v>84397</v>
      </c>
      <c r="BB129" s="199">
        <v>94052</v>
      </c>
      <c r="BC129" s="199">
        <v>89891</v>
      </c>
      <c r="BD129" s="199">
        <v>96549</v>
      </c>
      <c r="BE129" s="199">
        <v>92970</v>
      </c>
      <c r="BF129" s="199">
        <v>102542</v>
      </c>
      <c r="BG129" s="199">
        <v>96799</v>
      </c>
      <c r="BH129" s="199">
        <v>104956</v>
      </c>
      <c r="BI129" s="199">
        <v>102043</v>
      </c>
    </row>
    <row r="130" spans="1:61" hidden="1" outlineLevel="1" x14ac:dyDescent="0.25">
      <c r="A130" s="53">
        <v>2125</v>
      </c>
      <c r="B130" s="195">
        <v>49523</v>
      </c>
      <c r="C130" s="195">
        <v>47858</v>
      </c>
      <c r="D130" s="195">
        <v>47858</v>
      </c>
      <c r="E130" s="195">
        <v>54767</v>
      </c>
      <c r="F130" s="195">
        <v>55849</v>
      </c>
      <c r="G130" s="195">
        <v>62174</v>
      </c>
      <c r="H130" s="195">
        <v>61176</v>
      </c>
      <c r="I130" s="195">
        <v>66253</v>
      </c>
      <c r="J130" s="195">
        <v>61592</v>
      </c>
      <c r="K130" s="195">
        <v>71663</v>
      </c>
      <c r="L130" s="195">
        <v>65753</v>
      </c>
      <c r="M130" s="196">
        <v>77073</v>
      </c>
      <c r="N130" s="196">
        <v>71080</v>
      </c>
      <c r="O130" s="196">
        <v>78322</v>
      </c>
      <c r="P130" s="196">
        <v>75159</v>
      </c>
      <c r="Q130" s="196">
        <v>83398</v>
      </c>
      <c r="R130" s="196">
        <v>80069</v>
      </c>
      <c r="S130" s="196">
        <v>86811</v>
      </c>
      <c r="T130" s="196">
        <v>82816</v>
      </c>
      <c r="U130" s="196">
        <v>90889</v>
      </c>
      <c r="V130" s="196">
        <v>85895</v>
      </c>
      <c r="W130" s="196">
        <v>94136</v>
      </c>
      <c r="X130" s="196">
        <v>89807</v>
      </c>
      <c r="AL130" s="53">
        <v>2125</v>
      </c>
      <c r="AM130" s="198">
        <v>56432</v>
      </c>
      <c r="AN130" s="198">
        <v>54601</v>
      </c>
      <c r="AO130" s="198">
        <v>54601</v>
      </c>
      <c r="AP130" s="198">
        <v>62508</v>
      </c>
      <c r="AQ130" s="198">
        <v>63672</v>
      </c>
      <c r="AR130" s="198">
        <v>70831</v>
      </c>
      <c r="AS130" s="198">
        <v>69749</v>
      </c>
      <c r="AT130" s="198">
        <v>75491</v>
      </c>
      <c r="AU130" s="198">
        <v>70247</v>
      </c>
      <c r="AV130" s="198">
        <v>81651</v>
      </c>
      <c r="AW130" s="198">
        <v>74992</v>
      </c>
      <c r="AX130" s="199">
        <v>87893</v>
      </c>
      <c r="AY130" s="199">
        <v>81068</v>
      </c>
      <c r="AZ130" s="199">
        <v>89391</v>
      </c>
      <c r="BA130" s="199">
        <v>85729</v>
      </c>
      <c r="BB130" s="199">
        <v>95134</v>
      </c>
      <c r="BC130" s="199">
        <v>91305</v>
      </c>
      <c r="BD130" s="199">
        <v>98962</v>
      </c>
      <c r="BE130" s="199">
        <v>94385</v>
      </c>
      <c r="BF130" s="199">
        <v>103624</v>
      </c>
      <c r="BG130" s="199">
        <v>97881</v>
      </c>
      <c r="BH130" s="199">
        <v>107369</v>
      </c>
      <c r="BI130" s="199">
        <v>102375</v>
      </c>
    </row>
    <row r="131" spans="1:61" hidden="1" outlineLevel="1" x14ac:dyDescent="0.25">
      <c r="A131" s="53">
        <v>2250</v>
      </c>
      <c r="B131" s="195">
        <v>49523</v>
      </c>
      <c r="C131" s="195">
        <v>47775</v>
      </c>
      <c r="D131" s="195">
        <v>47942</v>
      </c>
      <c r="E131" s="195">
        <v>53768</v>
      </c>
      <c r="F131" s="195">
        <v>56598</v>
      </c>
      <c r="G131" s="195">
        <v>62840</v>
      </c>
      <c r="H131" s="195">
        <v>60926</v>
      </c>
      <c r="I131" s="195">
        <v>67502</v>
      </c>
      <c r="J131" s="195">
        <v>62508</v>
      </c>
      <c r="K131" s="195">
        <v>72744</v>
      </c>
      <c r="L131" s="195">
        <v>66419</v>
      </c>
      <c r="M131" s="196">
        <v>77489</v>
      </c>
      <c r="N131" s="196">
        <v>72328</v>
      </c>
      <c r="O131" s="196">
        <v>80485</v>
      </c>
      <c r="P131" s="196">
        <v>76573</v>
      </c>
      <c r="Q131" s="196">
        <v>84314</v>
      </c>
      <c r="R131" s="196">
        <v>81317</v>
      </c>
      <c r="S131" s="196">
        <v>89058</v>
      </c>
      <c r="T131" s="196">
        <v>83898</v>
      </c>
      <c r="U131" s="196">
        <v>91639</v>
      </c>
      <c r="V131" s="196">
        <v>86811</v>
      </c>
      <c r="W131" s="196">
        <v>96217</v>
      </c>
      <c r="X131" s="196">
        <v>90057</v>
      </c>
      <c r="AL131" s="53">
        <v>2250</v>
      </c>
      <c r="AM131" s="198">
        <v>56432</v>
      </c>
      <c r="AN131" s="198">
        <v>54517</v>
      </c>
      <c r="AO131" s="198">
        <v>54601</v>
      </c>
      <c r="AP131" s="198">
        <v>61259</v>
      </c>
      <c r="AQ131" s="198">
        <v>64505</v>
      </c>
      <c r="AR131" s="198">
        <v>71663</v>
      </c>
      <c r="AS131" s="198">
        <v>69499</v>
      </c>
      <c r="AT131" s="198">
        <v>76990</v>
      </c>
      <c r="AU131" s="198">
        <v>71330</v>
      </c>
      <c r="AV131" s="198">
        <v>82982</v>
      </c>
      <c r="AW131" s="198">
        <v>75741</v>
      </c>
      <c r="AX131" s="199">
        <v>88310</v>
      </c>
      <c r="AY131" s="199">
        <v>82483</v>
      </c>
      <c r="AZ131" s="199">
        <v>91805</v>
      </c>
      <c r="BA131" s="199">
        <v>87310</v>
      </c>
      <c r="BB131" s="199">
        <v>96049</v>
      </c>
      <c r="BC131" s="199">
        <v>92637</v>
      </c>
      <c r="BD131" s="199">
        <v>101543</v>
      </c>
      <c r="BE131" s="199">
        <v>95717</v>
      </c>
      <c r="BF131" s="199">
        <v>104456</v>
      </c>
      <c r="BG131" s="199">
        <v>98962</v>
      </c>
      <c r="BH131" s="199">
        <v>109700</v>
      </c>
      <c r="BI131" s="199">
        <v>102625</v>
      </c>
    </row>
    <row r="132" spans="1:61" hidden="1" outlineLevel="1" x14ac:dyDescent="0.25">
      <c r="A132" s="53">
        <v>2375</v>
      </c>
      <c r="B132" s="195">
        <v>55849</v>
      </c>
      <c r="C132" s="195">
        <v>48607</v>
      </c>
      <c r="D132" s="195">
        <v>48774</v>
      </c>
      <c r="E132" s="195">
        <v>59927</v>
      </c>
      <c r="F132" s="195">
        <v>57264</v>
      </c>
      <c r="G132" s="195">
        <v>64421</v>
      </c>
      <c r="H132" s="195">
        <v>62174</v>
      </c>
      <c r="I132" s="195">
        <v>70415</v>
      </c>
      <c r="J132" s="195">
        <v>64089</v>
      </c>
      <c r="K132" s="195">
        <v>74493</v>
      </c>
      <c r="L132" s="196">
        <v>68833</v>
      </c>
      <c r="M132" s="196">
        <v>81317</v>
      </c>
      <c r="N132" s="196">
        <v>72994</v>
      </c>
      <c r="O132" s="196">
        <v>82899</v>
      </c>
      <c r="P132" s="196">
        <v>78154</v>
      </c>
      <c r="Q132" s="196">
        <v>89308</v>
      </c>
      <c r="R132" s="196">
        <v>82400</v>
      </c>
      <c r="S132" s="196">
        <v>90973</v>
      </c>
      <c r="T132" s="196">
        <v>86229</v>
      </c>
      <c r="U132" s="196">
        <v>97215</v>
      </c>
      <c r="V132" s="196">
        <v>89225</v>
      </c>
      <c r="W132" s="196">
        <v>100627</v>
      </c>
      <c r="X132" s="196">
        <v>92887</v>
      </c>
      <c r="AL132" s="53">
        <v>2375</v>
      </c>
      <c r="AM132" s="198">
        <v>63672</v>
      </c>
      <c r="AN132" s="198">
        <v>55433</v>
      </c>
      <c r="AO132" s="198">
        <v>55599</v>
      </c>
      <c r="AP132" s="198">
        <v>68334</v>
      </c>
      <c r="AQ132" s="198">
        <v>65253</v>
      </c>
      <c r="AR132" s="198">
        <v>73494</v>
      </c>
      <c r="AS132" s="198">
        <v>70831</v>
      </c>
      <c r="AT132" s="198">
        <v>80319</v>
      </c>
      <c r="AU132" s="198">
        <v>72994</v>
      </c>
      <c r="AV132" s="198">
        <v>84897</v>
      </c>
      <c r="AW132" s="199">
        <v>78404</v>
      </c>
      <c r="AX132" s="199">
        <v>92637</v>
      </c>
      <c r="AY132" s="199">
        <v>83148</v>
      </c>
      <c r="AZ132" s="199">
        <v>94468</v>
      </c>
      <c r="BA132" s="199">
        <v>89058</v>
      </c>
      <c r="BB132" s="199">
        <v>101793</v>
      </c>
      <c r="BC132" s="199">
        <v>93969</v>
      </c>
      <c r="BD132" s="199">
        <v>103707</v>
      </c>
      <c r="BE132" s="199">
        <v>98297</v>
      </c>
      <c r="BF132" s="199">
        <v>110782</v>
      </c>
      <c r="BG132" s="199">
        <v>101709</v>
      </c>
      <c r="BH132" s="199">
        <v>114694</v>
      </c>
      <c r="BI132" s="199">
        <v>105955</v>
      </c>
    </row>
    <row r="133" spans="1:61" hidden="1" outlineLevel="1" x14ac:dyDescent="0.25">
      <c r="A133" s="53">
        <v>2500</v>
      </c>
      <c r="B133" s="195">
        <v>57680</v>
      </c>
      <c r="C133" s="195">
        <v>58512</v>
      </c>
      <c r="D133" s="195">
        <v>51520</v>
      </c>
      <c r="E133" s="195">
        <v>64339</v>
      </c>
      <c r="F133" s="195">
        <v>58512</v>
      </c>
      <c r="G133" s="195">
        <v>66918</v>
      </c>
      <c r="H133" s="195">
        <v>63423</v>
      </c>
      <c r="I133" s="195">
        <v>75159</v>
      </c>
      <c r="J133" s="195">
        <v>71413</v>
      </c>
      <c r="K133" s="196">
        <v>83898</v>
      </c>
      <c r="L133" s="196">
        <v>78154</v>
      </c>
      <c r="M133" s="196">
        <v>86478</v>
      </c>
      <c r="N133" s="196">
        <v>80403</v>
      </c>
      <c r="O133" s="196">
        <v>90973</v>
      </c>
      <c r="P133" s="196">
        <v>82566</v>
      </c>
      <c r="Q133" s="196">
        <v>93886</v>
      </c>
      <c r="R133" s="196">
        <v>87976</v>
      </c>
      <c r="S133" s="196">
        <v>99878</v>
      </c>
      <c r="T133" s="196">
        <v>91721</v>
      </c>
      <c r="U133" s="196">
        <v>105621</v>
      </c>
      <c r="V133" s="196">
        <v>94302</v>
      </c>
      <c r="W133" s="196">
        <v>110782</v>
      </c>
      <c r="X133" s="196">
        <v>98214</v>
      </c>
      <c r="AL133" s="53">
        <v>2500</v>
      </c>
      <c r="AM133" s="198">
        <v>65670</v>
      </c>
      <c r="AN133" s="198">
        <v>66752</v>
      </c>
      <c r="AO133" s="198">
        <v>58762</v>
      </c>
      <c r="AP133" s="198">
        <v>73410</v>
      </c>
      <c r="AQ133" s="198">
        <v>66752</v>
      </c>
      <c r="AR133" s="198">
        <v>76241</v>
      </c>
      <c r="AS133" s="198">
        <v>72246</v>
      </c>
      <c r="AT133" s="198">
        <v>85729</v>
      </c>
      <c r="AU133" s="198">
        <v>81401</v>
      </c>
      <c r="AV133" s="199">
        <v>95717</v>
      </c>
      <c r="AW133" s="199">
        <v>89058</v>
      </c>
      <c r="AX133" s="199">
        <v>98630</v>
      </c>
      <c r="AY133" s="199">
        <v>91639</v>
      </c>
      <c r="AZ133" s="199">
        <v>103707</v>
      </c>
      <c r="BA133" s="199">
        <v>94136</v>
      </c>
      <c r="BB133" s="199">
        <v>106953</v>
      </c>
      <c r="BC133" s="199">
        <v>100378</v>
      </c>
      <c r="BD133" s="199">
        <v>113862</v>
      </c>
      <c r="BE133" s="199">
        <v>104540</v>
      </c>
      <c r="BF133" s="199">
        <v>120437</v>
      </c>
      <c r="BG133" s="199">
        <v>107536</v>
      </c>
      <c r="BH133" s="199">
        <v>126263</v>
      </c>
      <c r="BI133" s="199">
        <v>111947</v>
      </c>
    </row>
    <row r="134" spans="1:61" hidden="1" outlineLevel="1" x14ac:dyDescent="0.25">
      <c r="A134" s="53">
        <v>2550</v>
      </c>
      <c r="B134" s="195">
        <v>59345</v>
      </c>
      <c r="C134" s="195">
        <v>61092</v>
      </c>
      <c r="D134" s="195">
        <v>51438</v>
      </c>
      <c r="E134" s="195">
        <v>66253</v>
      </c>
      <c r="F134" s="195">
        <v>60926</v>
      </c>
      <c r="G134" s="195">
        <v>72079</v>
      </c>
      <c r="H134" s="195">
        <v>65837</v>
      </c>
      <c r="I134" s="195">
        <v>78322</v>
      </c>
      <c r="J134" s="196">
        <v>76074</v>
      </c>
      <c r="K134" s="196">
        <v>86728</v>
      </c>
      <c r="L134" s="196">
        <v>81734</v>
      </c>
      <c r="M134" s="196">
        <v>91139</v>
      </c>
      <c r="N134" s="196">
        <v>82566</v>
      </c>
      <c r="O134" s="196">
        <v>94635</v>
      </c>
      <c r="P134" s="196">
        <v>85563</v>
      </c>
      <c r="Q134" s="196">
        <v>99296</v>
      </c>
      <c r="R134" s="196">
        <v>90889</v>
      </c>
      <c r="S134" s="196">
        <v>104706</v>
      </c>
      <c r="T134" s="196">
        <v>96465</v>
      </c>
      <c r="U134" s="196">
        <v>109366</v>
      </c>
      <c r="V134" s="196">
        <v>100045</v>
      </c>
      <c r="W134" s="196">
        <v>116275</v>
      </c>
      <c r="X134" s="196">
        <v>106037</v>
      </c>
      <c r="AL134" s="53">
        <v>2550</v>
      </c>
      <c r="AM134" s="198">
        <v>67668</v>
      </c>
      <c r="AN134" s="198">
        <v>69665</v>
      </c>
      <c r="AO134" s="198">
        <v>58679</v>
      </c>
      <c r="AP134" s="198">
        <v>75491</v>
      </c>
      <c r="AQ134" s="198">
        <v>69499</v>
      </c>
      <c r="AR134" s="198">
        <v>82233</v>
      </c>
      <c r="AS134" s="198">
        <v>75159</v>
      </c>
      <c r="AT134" s="198">
        <v>89391</v>
      </c>
      <c r="AU134" s="199">
        <v>86728</v>
      </c>
      <c r="AV134" s="199">
        <v>98880</v>
      </c>
      <c r="AW134" s="199">
        <v>93220</v>
      </c>
      <c r="AX134" s="199">
        <v>103874</v>
      </c>
      <c r="AY134" s="199">
        <v>94136</v>
      </c>
      <c r="AZ134" s="199">
        <v>107952</v>
      </c>
      <c r="BA134" s="199">
        <v>97465</v>
      </c>
      <c r="BB134" s="199">
        <v>113196</v>
      </c>
      <c r="BC134" s="199">
        <v>103624</v>
      </c>
      <c r="BD134" s="199">
        <v>119354</v>
      </c>
      <c r="BE134" s="199">
        <v>109950</v>
      </c>
      <c r="BF134" s="199">
        <v>124682</v>
      </c>
      <c r="BG134" s="199">
        <v>114028</v>
      </c>
      <c r="BH134" s="199">
        <v>132505</v>
      </c>
      <c r="BI134" s="199">
        <v>120936</v>
      </c>
    </row>
    <row r="135" spans="1:61" hidden="1" outlineLevel="1" x14ac:dyDescent="0.25">
      <c r="A135" s="53">
        <v>2625</v>
      </c>
      <c r="B135" s="195">
        <v>60509</v>
      </c>
      <c r="C135" s="195">
        <v>62258</v>
      </c>
      <c r="D135" s="195">
        <v>58096</v>
      </c>
      <c r="E135" s="195">
        <v>69582</v>
      </c>
      <c r="F135" s="195">
        <v>67334</v>
      </c>
      <c r="G135" s="195">
        <v>74493</v>
      </c>
      <c r="H135" s="195">
        <v>72495</v>
      </c>
      <c r="I135" s="196">
        <v>80651</v>
      </c>
      <c r="J135" s="196">
        <v>81900</v>
      </c>
      <c r="K135" s="196">
        <v>88558</v>
      </c>
      <c r="L135" s="196">
        <v>87810</v>
      </c>
      <c r="M135" s="196">
        <v>93552</v>
      </c>
      <c r="N135" s="196">
        <v>89641</v>
      </c>
      <c r="O135" s="196">
        <v>98630</v>
      </c>
      <c r="P135" s="196">
        <v>93136</v>
      </c>
      <c r="Q135" s="196">
        <v>101543</v>
      </c>
      <c r="R135" s="196">
        <v>98880</v>
      </c>
      <c r="S135" s="196">
        <v>107369</v>
      </c>
      <c r="T135" s="196">
        <v>104872</v>
      </c>
      <c r="U135" s="196">
        <v>111863</v>
      </c>
      <c r="V135" s="196">
        <v>108868</v>
      </c>
      <c r="W135" s="196">
        <v>118772</v>
      </c>
      <c r="X135" s="196">
        <v>115526</v>
      </c>
      <c r="AL135" s="53">
        <v>2625</v>
      </c>
      <c r="AM135" s="198">
        <v>68916</v>
      </c>
      <c r="AN135" s="198">
        <v>70913</v>
      </c>
      <c r="AO135" s="198">
        <v>66253</v>
      </c>
      <c r="AP135" s="198">
        <v>79320</v>
      </c>
      <c r="AQ135" s="198">
        <v>76740</v>
      </c>
      <c r="AR135" s="198">
        <v>84897</v>
      </c>
      <c r="AS135" s="198">
        <v>82650</v>
      </c>
      <c r="AT135" s="199">
        <v>91971</v>
      </c>
      <c r="AU135" s="199">
        <v>93386</v>
      </c>
      <c r="AV135" s="199">
        <v>100961</v>
      </c>
      <c r="AW135" s="199">
        <v>100045</v>
      </c>
      <c r="AX135" s="199">
        <v>106703</v>
      </c>
      <c r="AY135" s="199">
        <v>102209</v>
      </c>
      <c r="AZ135" s="199">
        <v>112447</v>
      </c>
      <c r="BA135" s="199">
        <v>106204</v>
      </c>
      <c r="BB135" s="199">
        <v>115776</v>
      </c>
      <c r="BC135" s="199">
        <v>112696</v>
      </c>
      <c r="BD135" s="199">
        <v>122435</v>
      </c>
      <c r="BE135" s="199">
        <v>119522</v>
      </c>
      <c r="BF135" s="199">
        <v>127511</v>
      </c>
      <c r="BG135" s="199">
        <v>124182</v>
      </c>
      <c r="BH135" s="199">
        <v>135336</v>
      </c>
      <c r="BI135" s="199">
        <v>131756</v>
      </c>
    </row>
    <row r="136" spans="1:61" hidden="1" outlineLevel="1" x14ac:dyDescent="0.25">
      <c r="A136" s="53">
        <v>2700</v>
      </c>
      <c r="B136" s="195">
        <v>61592</v>
      </c>
      <c r="C136" s="195">
        <v>63340</v>
      </c>
      <c r="D136" s="195">
        <v>64921</v>
      </c>
      <c r="E136" s="195">
        <v>72912</v>
      </c>
      <c r="F136" s="195">
        <v>73660</v>
      </c>
      <c r="G136" s="195">
        <v>76823</v>
      </c>
      <c r="H136" s="195">
        <v>79237</v>
      </c>
      <c r="I136" s="196">
        <v>82899</v>
      </c>
      <c r="J136" s="196">
        <v>87726</v>
      </c>
      <c r="K136" s="196">
        <v>90307</v>
      </c>
      <c r="L136" s="196">
        <v>93886</v>
      </c>
      <c r="M136" s="196">
        <v>95717</v>
      </c>
      <c r="N136" s="196">
        <v>96799</v>
      </c>
      <c r="O136" s="196">
        <v>102625</v>
      </c>
      <c r="P136" s="196">
        <v>100794</v>
      </c>
      <c r="Q136" s="196">
        <v>103624</v>
      </c>
      <c r="R136" s="196">
        <v>106787</v>
      </c>
      <c r="S136" s="196">
        <v>109950</v>
      </c>
      <c r="T136" s="196">
        <v>113196</v>
      </c>
      <c r="U136" s="196">
        <v>114444</v>
      </c>
      <c r="V136" s="196">
        <v>117857</v>
      </c>
      <c r="W136" s="196">
        <v>121435</v>
      </c>
      <c r="X136" s="196">
        <v>125014</v>
      </c>
      <c r="AL136" s="53">
        <v>2700</v>
      </c>
      <c r="AM136" s="198">
        <v>70247</v>
      </c>
      <c r="AN136" s="198">
        <v>72162</v>
      </c>
      <c r="AO136" s="198">
        <v>73993</v>
      </c>
      <c r="AP136" s="198">
        <v>83066</v>
      </c>
      <c r="AQ136" s="198">
        <v>83981</v>
      </c>
      <c r="AR136" s="198">
        <v>87644</v>
      </c>
      <c r="AS136" s="198">
        <v>90307</v>
      </c>
      <c r="AT136" s="199">
        <v>94468</v>
      </c>
      <c r="AU136" s="199">
        <v>99962</v>
      </c>
      <c r="AV136" s="199">
        <v>102958</v>
      </c>
      <c r="AW136" s="199">
        <v>106953</v>
      </c>
      <c r="AX136" s="199">
        <v>109200</v>
      </c>
      <c r="AY136" s="199">
        <v>110282</v>
      </c>
      <c r="AZ136" s="199">
        <v>117025</v>
      </c>
      <c r="BA136" s="199">
        <v>114944</v>
      </c>
      <c r="BB136" s="199">
        <v>118189</v>
      </c>
      <c r="BC136" s="199">
        <v>121769</v>
      </c>
      <c r="BD136" s="199">
        <v>125430</v>
      </c>
      <c r="BE136" s="199">
        <v>129010</v>
      </c>
      <c r="BF136" s="199">
        <v>130508</v>
      </c>
      <c r="BG136" s="199">
        <v>134336</v>
      </c>
      <c r="BH136" s="199">
        <v>138415</v>
      </c>
      <c r="BI136" s="199">
        <v>142493</v>
      </c>
    </row>
    <row r="137" spans="1:61" hidden="1" outlineLevel="1" x14ac:dyDescent="0.25">
      <c r="A137" s="53">
        <v>2850</v>
      </c>
      <c r="B137" s="195">
        <v>64172</v>
      </c>
      <c r="C137" s="195">
        <v>66586</v>
      </c>
      <c r="D137" s="195">
        <v>61092</v>
      </c>
      <c r="E137" s="195">
        <v>74909</v>
      </c>
      <c r="F137" s="195">
        <v>63256</v>
      </c>
      <c r="G137" s="197">
        <v>79320</v>
      </c>
      <c r="H137" s="196">
        <v>85479</v>
      </c>
      <c r="I137" s="196">
        <v>92804</v>
      </c>
      <c r="J137" s="196">
        <v>91139</v>
      </c>
      <c r="K137" s="196">
        <v>93886</v>
      </c>
      <c r="L137" s="196">
        <v>96965</v>
      </c>
      <c r="M137" s="196">
        <v>97881</v>
      </c>
      <c r="N137" s="196">
        <v>98714</v>
      </c>
      <c r="O137" s="196">
        <v>103707</v>
      </c>
      <c r="P137" s="196">
        <v>103956</v>
      </c>
      <c r="Q137" s="196">
        <v>106869</v>
      </c>
      <c r="R137" s="196">
        <v>110033</v>
      </c>
      <c r="S137" s="196">
        <v>113279</v>
      </c>
      <c r="T137" s="196">
        <v>116691</v>
      </c>
      <c r="U137" s="196">
        <v>117857</v>
      </c>
      <c r="V137" s="196">
        <v>121519</v>
      </c>
      <c r="W137" s="196">
        <v>125098</v>
      </c>
      <c r="X137" s="196">
        <v>128926</v>
      </c>
      <c r="AL137" s="53">
        <v>2850</v>
      </c>
      <c r="AM137" s="198">
        <v>73244</v>
      </c>
      <c r="AN137" s="198">
        <v>75907</v>
      </c>
      <c r="AO137" s="198">
        <v>69665</v>
      </c>
      <c r="AP137" s="198">
        <v>85396</v>
      </c>
      <c r="AQ137" s="198">
        <v>72079</v>
      </c>
      <c r="AR137" s="200">
        <v>90390</v>
      </c>
      <c r="AS137" s="199">
        <v>97381</v>
      </c>
      <c r="AT137" s="199">
        <v>105788</v>
      </c>
      <c r="AU137" s="199">
        <v>103874</v>
      </c>
      <c r="AV137" s="199">
        <v>106953</v>
      </c>
      <c r="AW137" s="199">
        <v>110532</v>
      </c>
      <c r="AX137" s="199">
        <v>111531</v>
      </c>
      <c r="AY137" s="199">
        <v>112529</v>
      </c>
      <c r="AZ137" s="199">
        <v>118273</v>
      </c>
      <c r="BA137" s="199">
        <v>118522</v>
      </c>
      <c r="BB137" s="199">
        <v>121851</v>
      </c>
      <c r="BC137" s="199">
        <v>125514</v>
      </c>
      <c r="BD137" s="199">
        <v>129176</v>
      </c>
      <c r="BE137" s="199">
        <v>133088</v>
      </c>
      <c r="BF137" s="199">
        <v>134420</v>
      </c>
      <c r="BG137" s="199">
        <v>138498</v>
      </c>
      <c r="BH137" s="199">
        <v>142577</v>
      </c>
      <c r="BI137" s="199">
        <v>146904</v>
      </c>
    </row>
    <row r="138" spans="1:61" hidden="1" outlineLevel="1" x14ac:dyDescent="0.25">
      <c r="A138" s="53">
        <v>2975</v>
      </c>
      <c r="B138" s="195">
        <v>70415</v>
      </c>
      <c r="C138" s="195">
        <v>72495</v>
      </c>
      <c r="D138" s="195">
        <v>75075</v>
      </c>
      <c r="E138" s="195">
        <v>80485</v>
      </c>
      <c r="F138" s="196">
        <v>83066</v>
      </c>
      <c r="G138" s="196">
        <v>83232</v>
      </c>
      <c r="H138" s="196">
        <v>89558</v>
      </c>
      <c r="I138" s="196">
        <v>96049</v>
      </c>
      <c r="J138" s="196">
        <v>95051</v>
      </c>
      <c r="K138" s="196">
        <v>97964</v>
      </c>
      <c r="L138" s="196">
        <v>100794</v>
      </c>
      <c r="M138" s="196">
        <v>103874</v>
      </c>
      <c r="N138" s="196">
        <v>106037</v>
      </c>
      <c r="O138" s="196">
        <v>110116</v>
      </c>
      <c r="P138" s="196">
        <v>110532</v>
      </c>
      <c r="Q138" s="196">
        <v>113445</v>
      </c>
      <c r="R138" s="196">
        <v>116941</v>
      </c>
      <c r="S138" s="196">
        <v>120437</v>
      </c>
      <c r="T138" s="196">
        <v>124016</v>
      </c>
      <c r="U138" s="196">
        <v>125264</v>
      </c>
      <c r="V138" s="196">
        <v>129093</v>
      </c>
      <c r="W138" s="196">
        <v>133005</v>
      </c>
      <c r="X138" s="196">
        <v>136917</v>
      </c>
      <c r="AL138" s="53">
        <v>2975</v>
      </c>
      <c r="AM138" s="198">
        <v>80319</v>
      </c>
      <c r="AN138" s="198">
        <v>82650</v>
      </c>
      <c r="AO138" s="198">
        <v>85563</v>
      </c>
      <c r="AP138" s="198">
        <v>91805</v>
      </c>
      <c r="AQ138" s="199">
        <v>94718</v>
      </c>
      <c r="AR138" s="199">
        <v>94884</v>
      </c>
      <c r="AS138" s="199">
        <v>102125</v>
      </c>
      <c r="AT138" s="199">
        <v>109534</v>
      </c>
      <c r="AU138" s="199">
        <v>108368</v>
      </c>
      <c r="AV138" s="199">
        <v>111615</v>
      </c>
      <c r="AW138" s="199">
        <v>114944</v>
      </c>
      <c r="AX138" s="199">
        <v>118439</v>
      </c>
      <c r="AY138" s="199">
        <v>120936</v>
      </c>
      <c r="AZ138" s="199">
        <v>125597</v>
      </c>
      <c r="BA138" s="199">
        <v>126013</v>
      </c>
      <c r="BB138" s="199">
        <v>129342</v>
      </c>
      <c r="BC138" s="199">
        <v>133337</v>
      </c>
      <c r="BD138" s="199">
        <v>137249</v>
      </c>
      <c r="BE138" s="199">
        <v>141411</v>
      </c>
      <c r="BF138" s="199">
        <v>142827</v>
      </c>
      <c r="BG138" s="199">
        <v>147237</v>
      </c>
      <c r="BH138" s="199">
        <v>151566</v>
      </c>
      <c r="BI138" s="199">
        <v>156060</v>
      </c>
    </row>
    <row r="139" spans="1:61" hidden="1" outlineLevel="1" x14ac:dyDescent="0.25">
      <c r="A139" s="53">
        <v>3000</v>
      </c>
      <c r="B139" s="195">
        <v>73328</v>
      </c>
      <c r="C139" s="195">
        <v>75907</v>
      </c>
      <c r="D139" s="195">
        <v>78072</v>
      </c>
      <c r="E139" s="196">
        <v>81151</v>
      </c>
      <c r="F139" s="196">
        <v>87477</v>
      </c>
      <c r="G139" s="196">
        <v>92970</v>
      </c>
      <c r="H139" s="196">
        <v>80403</v>
      </c>
      <c r="I139" s="196">
        <v>98546</v>
      </c>
      <c r="J139" s="196">
        <v>98297</v>
      </c>
      <c r="K139" s="196">
        <v>101211</v>
      </c>
      <c r="L139" s="196">
        <v>104290</v>
      </c>
      <c r="M139" s="196">
        <v>107453</v>
      </c>
      <c r="N139" s="196">
        <v>108534</v>
      </c>
      <c r="O139" s="196">
        <v>114028</v>
      </c>
      <c r="P139" s="196">
        <v>114194</v>
      </c>
      <c r="Q139" s="196">
        <v>117357</v>
      </c>
      <c r="R139" s="196">
        <v>120936</v>
      </c>
      <c r="S139" s="196">
        <v>124515</v>
      </c>
      <c r="T139" s="196">
        <v>128261</v>
      </c>
      <c r="U139" s="196">
        <v>129509</v>
      </c>
      <c r="V139" s="196">
        <v>133504</v>
      </c>
      <c r="W139" s="196">
        <v>137499</v>
      </c>
      <c r="X139" s="196">
        <v>141578</v>
      </c>
      <c r="Y139" s="164"/>
      <c r="AL139" s="53">
        <v>3000</v>
      </c>
      <c r="AM139" s="198">
        <v>83565</v>
      </c>
      <c r="AN139" s="198">
        <v>86478</v>
      </c>
      <c r="AO139" s="198">
        <v>88975</v>
      </c>
      <c r="AP139" s="199">
        <v>92554</v>
      </c>
      <c r="AQ139" s="199">
        <v>99712</v>
      </c>
      <c r="AR139" s="199">
        <v>106037</v>
      </c>
      <c r="AS139" s="199">
        <v>91639</v>
      </c>
      <c r="AT139" s="199">
        <v>112280</v>
      </c>
      <c r="AU139" s="199">
        <v>112031</v>
      </c>
      <c r="AV139" s="199">
        <v>115360</v>
      </c>
      <c r="AW139" s="199">
        <v>118938</v>
      </c>
      <c r="AX139" s="199">
        <v>122517</v>
      </c>
      <c r="AY139" s="199">
        <v>123766</v>
      </c>
      <c r="AZ139" s="199">
        <v>130008</v>
      </c>
      <c r="BA139" s="199">
        <v>130174</v>
      </c>
      <c r="BB139" s="199">
        <v>133754</v>
      </c>
      <c r="BC139" s="199">
        <v>137833</v>
      </c>
      <c r="BD139" s="199">
        <v>141994</v>
      </c>
      <c r="BE139" s="199">
        <v>146238</v>
      </c>
      <c r="BF139" s="199">
        <v>147653</v>
      </c>
      <c r="BG139" s="199">
        <v>152148</v>
      </c>
      <c r="BH139" s="199">
        <v>156726</v>
      </c>
      <c r="BI139" s="199">
        <v>161470</v>
      </c>
    </row>
    <row r="140" spans="1:61" hidden="1" outlineLevel="1" x14ac:dyDescent="0.25">
      <c r="Y140" s="164"/>
    </row>
    <row r="141" spans="1:61" collapsed="1" x14ac:dyDescent="0.25"/>
  </sheetData>
  <mergeCells count="26">
    <mergeCell ref="A83:AJ83"/>
    <mergeCell ref="A1:E1"/>
    <mergeCell ref="A2:AJ2"/>
    <mergeCell ref="A10:AJ10"/>
    <mergeCell ref="A11:AJ11"/>
    <mergeCell ref="A46:AJ46"/>
    <mergeCell ref="A47:AJ47"/>
    <mergeCell ref="A79:AJ79"/>
    <mergeCell ref="A80:AJ80"/>
    <mergeCell ref="A81:AJ81"/>
    <mergeCell ref="A82:AJ82"/>
    <mergeCell ref="AA4:AI8"/>
    <mergeCell ref="T92:AJ92"/>
    <mergeCell ref="A93:AJ93"/>
    <mergeCell ref="A84:AJ84"/>
    <mergeCell ref="A85:AJ85"/>
    <mergeCell ref="A90:S90"/>
    <mergeCell ref="T90:AJ90"/>
    <mergeCell ref="A91:S91"/>
    <mergeCell ref="T91:AJ91"/>
    <mergeCell ref="D96:T97"/>
    <mergeCell ref="X96:AJ98"/>
    <mergeCell ref="D102:T103"/>
    <mergeCell ref="X102:AJ104"/>
    <mergeCell ref="D108:T110"/>
    <mergeCell ref="X108:AJ111"/>
  </mergeCells>
  <hyperlinks>
    <hyperlink ref="A1:E1" location="Содержание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37" fitToHeight="2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161925</xdr:rowOff>
                  </from>
                  <to>
                    <xdr:col>7</xdr:col>
                    <xdr:colOff>152400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AJ84"/>
  <sheetViews>
    <sheetView view="pageBreakPreview" topLeftCell="C39" zoomScaleNormal="100" zoomScaleSheetLayoutView="100" workbookViewId="0">
      <selection activeCell="A62" sqref="A62:AJ62"/>
    </sheetView>
  </sheetViews>
  <sheetFormatPr defaultRowHeight="15" x14ac:dyDescent="0.25"/>
  <cols>
    <col min="1" max="35" width="5" customWidth="1"/>
    <col min="36" max="36" width="6.28515625" customWidth="1"/>
  </cols>
  <sheetData>
    <row r="1" spans="1:36" ht="21.75" thickBot="1" x14ac:dyDescent="0.4">
      <c r="A1" s="363" t="s">
        <v>73</v>
      </c>
      <c r="B1" s="363"/>
      <c r="C1" s="363"/>
      <c r="D1" s="363"/>
      <c r="E1" s="363"/>
      <c r="F1" s="1"/>
      <c r="G1" s="25"/>
      <c r="H1" s="25"/>
      <c r="I1" s="25"/>
      <c r="J1" s="25"/>
      <c r="K1" s="25"/>
      <c r="L1" s="25"/>
      <c r="M1" s="25" t="s">
        <v>139</v>
      </c>
      <c r="N1" s="25"/>
      <c r="O1" s="25"/>
      <c r="P1" s="25"/>
      <c r="Q1" s="25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492</v>
      </c>
      <c r="AC1" s="1"/>
      <c r="AD1" s="1"/>
      <c r="AE1" s="1"/>
      <c r="AF1" s="1"/>
      <c r="AG1" s="151">
        <v>0</v>
      </c>
      <c r="AH1" s="1"/>
      <c r="AI1" s="1"/>
      <c r="AJ1" s="1"/>
    </row>
    <row r="2" spans="1:36" ht="15.75" x14ac:dyDescent="0.25">
      <c r="A2" s="352" t="s">
        <v>102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</row>
    <row r="3" spans="1:3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68" t="s">
        <v>154</v>
      </c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</row>
    <row r="5" spans="1:3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</row>
    <row r="6" spans="1:3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</row>
    <row r="7" spans="1:36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41"/>
      <c r="S7" s="41"/>
      <c r="T7" s="41"/>
      <c r="U7" s="1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</row>
    <row r="8" spans="1:36" x14ac:dyDescent="0.25">
      <c r="A8" s="1"/>
      <c r="B8" s="51" t="s">
        <v>3</v>
      </c>
      <c r="E8" s="41"/>
      <c r="F8" s="51" t="s">
        <v>4</v>
      </c>
      <c r="G8" s="41"/>
      <c r="H8" s="41"/>
      <c r="J8" s="51" t="s">
        <v>5</v>
      </c>
      <c r="L8" s="41"/>
      <c r="M8" s="51" t="s">
        <v>123</v>
      </c>
      <c r="P8" s="41"/>
      <c r="R8" s="51" t="s">
        <v>7</v>
      </c>
      <c r="S8" s="41"/>
      <c r="T8" s="41"/>
      <c r="U8" s="41"/>
      <c r="W8" s="41"/>
      <c r="Y8" s="41"/>
      <c r="Z8" s="41"/>
      <c r="AA8" s="41"/>
      <c r="AB8" s="41"/>
      <c r="AC8" s="1"/>
      <c r="AD8" s="1"/>
      <c r="AE8" s="41"/>
      <c r="AF8" s="41"/>
      <c r="AG8" s="41"/>
      <c r="AH8" s="1"/>
      <c r="AI8" s="1"/>
      <c r="AJ8" s="1"/>
    </row>
    <row r="9" spans="1:36" ht="18" customHeight="1" x14ac:dyDescent="0.25">
      <c r="A9" s="364" t="s">
        <v>340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</row>
    <row r="10" spans="1:36" ht="3" hidden="1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 x14ac:dyDescent="0.25">
      <c r="A11" s="352" t="s">
        <v>140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</row>
    <row r="12" spans="1:36" ht="14.25" customHeight="1" x14ac:dyDescent="0.25">
      <c r="A12" s="1" t="s">
        <v>121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42.75" customHeight="1" thickBot="1" x14ac:dyDescent="0.3">
      <c r="A13" s="369" t="s">
        <v>122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1"/>
      <c r="R13" s="1"/>
      <c r="S13" s="370" t="s">
        <v>466</v>
      </c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1"/>
    </row>
    <row r="14" spans="1:36" x14ac:dyDescent="0.25">
      <c r="A14" s="43" t="s">
        <v>120</v>
      </c>
      <c r="B14" s="45">
        <v>1750</v>
      </c>
      <c r="C14" s="45">
        <v>1875</v>
      </c>
      <c r="D14" s="45">
        <v>2000</v>
      </c>
      <c r="E14" s="45">
        <v>2125</v>
      </c>
      <c r="F14" s="45">
        <v>2250</v>
      </c>
      <c r="G14" s="45">
        <v>2375</v>
      </c>
      <c r="H14" s="45">
        <v>2500</v>
      </c>
      <c r="I14" s="45">
        <v>2625</v>
      </c>
      <c r="J14" s="45">
        <v>2750</v>
      </c>
      <c r="K14" s="45">
        <v>2875</v>
      </c>
      <c r="L14" s="45">
        <v>3000</v>
      </c>
      <c r="M14" s="45">
        <v>3125</v>
      </c>
      <c r="N14" s="45">
        <v>3250</v>
      </c>
      <c r="O14" s="45">
        <v>3375</v>
      </c>
      <c r="P14" s="45">
        <v>3500</v>
      </c>
      <c r="Q14" s="1"/>
      <c r="R14" s="1"/>
      <c r="S14" s="1"/>
      <c r="T14" s="43" t="s">
        <v>120</v>
      </c>
      <c r="U14" s="45">
        <v>1750</v>
      </c>
      <c r="V14" s="45">
        <v>1875</v>
      </c>
      <c r="W14" s="45">
        <v>2000</v>
      </c>
      <c r="X14" s="45">
        <v>2125</v>
      </c>
      <c r="Y14" s="45">
        <v>2250</v>
      </c>
      <c r="Z14" s="45">
        <v>2375</v>
      </c>
      <c r="AA14" s="45">
        <v>2500</v>
      </c>
      <c r="AB14" s="45">
        <v>2625</v>
      </c>
      <c r="AC14" s="45">
        <v>2750</v>
      </c>
      <c r="AD14" s="45">
        <v>2875</v>
      </c>
      <c r="AE14" s="45">
        <v>3000</v>
      </c>
      <c r="AF14" s="45">
        <v>3125</v>
      </c>
      <c r="AG14" s="45">
        <v>3250</v>
      </c>
      <c r="AH14" s="45">
        <v>3375</v>
      </c>
      <c r="AI14" s="45">
        <v>3500</v>
      </c>
      <c r="AJ14" s="1"/>
    </row>
    <row r="15" spans="1:36" x14ac:dyDescent="0.25">
      <c r="A15" s="44">
        <v>1800</v>
      </c>
      <c r="B15" s="144">
        <v>0</v>
      </c>
      <c r="C15" s="144">
        <v>0</v>
      </c>
      <c r="D15" s="14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1"/>
      <c r="R15" s="1"/>
      <c r="S15" s="1"/>
      <c r="T15" s="44">
        <v>1800</v>
      </c>
      <c r="U15" s="144">
        <v>0</v>
      </c>
      <c r="V15" s="144">
        <v>0</v>
      </c>
      <c r="W15" s="14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1"/>
    </row>
    <row r="16" spans="1:36" x14ac:dyDescent="0.25">
      <c r="A16" s="44">
        <v>1960</v>
      </c>
      <c r="B16" s="144">
        <v>0</v>
      </c>
      <c r="C16" s="144">
        <v>0</v>
      </c>
      <c r="D16" s="14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"/>
      <c r="R16" s="1"/>
      <c r="T16" s="44">
        <v>1960</v>
      </c>
      <c r="U16" s="144">
        <v>0</v>
      </c>
      <c r="V16" s="144">
        <v>0</v>
      </c>
      <c r="W16" s="14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1"/>
    </row>
    <row r="17" spans="1:36" x14ac:dyDescent="0.25">
      <c r="A17" s="44">
        <v>2085</v>
      </c>
      <c r="B17" s="144">
        <v>0</v>
      </c>
      <c r="C17" s="144">
        <v>0</v>
      </c>
      <c r="D17" s="14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1"/>
      <c r="R17" s="1"/>
      <c r="S17" s="1"/>
      <c r="T17" s="44">
        <v>2085</v>
      </c>
      <c r="U17" s="144">
        <v>0</v>
      </c>
      <c r="V17" s="144">
        <v>0</v>
      </c>
      <c r="W17" s="14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1"/>
    </row>
    <row r="18" spans="1:36" x14ac:dyDescent="0.25">
      <c r="A18" s="44">
        <v>2210</v>
      </c>
      <c r="B18" s="144">
        <v>0</v>
      </c>
      <c r="C18" s="144">
        <v>0</v>
      </c>
      <c r="D18" s="14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"/>
      <c r="R18" s="1"/>
      <c r="S18" s="1"/>
      <c r="T18" s="44">
        <v>2210</v>
      </c>
      <c r="U18" s="144">
        <v>0</v>
      </c>
      <c r="V18" s="144">
        <v>0</v>
      </c>
      <c r="W18" s="14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1"/>
    </row>
    <row r="19" spans="1:36" x14ac:dyDescent="0.25">
      <c r="A19" s="44">
        <v>2335</v>
      </c>
      <c r="B19" s="144">
        <v>0</v>
      </c>
      <c r="C19" s="144">
        <v>0</v>
      </c>
      <c r="D19" s="14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144">
        <v>0</v>
      </c>
      <c r="Q19" s="1"/>
      <c r="R19" s="1"/>
      <c r="S19" s="1"/>
      <c r="T19" s="44">
        <v>2335</v>
      </c>
      <c r="U19" s="144">
        <v>0</v>
      </c>
      <c r="V19" s="144">
        <v>0</v>
      </c>
      <c r="W19" s="14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144">
        <v>0</v>
      </c>
      <c r="AJ19" s="1"/>
    </row>
    <row r="20" spans="1:36" x14ac:dyDescent="0.25">
      <c r="A20" s="44">
        <v>2460</v>
      </c>
      <c r="B20" s="144">
        <v>0</v>
      </c>
      <c r="C20" s="144">
        <v>0</v>
      </c>
      <c r="D20" s="14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144">
        <v>0</v>
      </c>
      <c r="P20" s="144">
        <v>0</v>
      </c>
      <c r="Q20" s="1"/>
      <c r="R20" s="1"/>
      <c r="S20" s="1"/>
      <c r="T20" s="44">
        <v>2460</v>
      </c>
      <c r="U20" s="144">
        <v>0</v>
      </c>
      <c r="V20" s="144">
        <v>0</v>
      </c>
      <c r="W20" s="14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144">
        <v>0</v>
      </c>
      <c r="AI20" s="144">
        <v>0</v>
      </c>
      <c r="AJ20" s="1"/>
    </row>
    <row r="21" spans="1:36" x14ac:dyDescent="0.25">
      <c r="A21" s="44">
        <v>2585</v>
      </c>
      <c r="B21" s="144">
        <v>0</v>
      </c>
      <c r="C21" s="144">
        <v>0</v>
      </c>
      <c r="D21" s="14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144">
        <v>0</v>
      </c>
      <c r="O21" s="144">
        <v>0</v>
      </c>
      <c r="P21" s="144">
        <v>0</v>
      </c>
      <c r="Q21" s="1"/>
      <c r="R21" s="1"/>
      <c r="S21" s="1"/>
      <c r="T21" s="44">
        <v>2585</v>
      </c>
      <c r="U21" s="144">
        <v>0</v>
      </c>
      <c r="V21" s="144">
        <v>0</v>
      </c>
      <c r="W21" s="14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144">
        <v>0</v>
      </c>
      <c r="AH21" s="144">
        <v>0</v>
      </c>
      <c r="AI21" s="144">
        <v>0</v>
      </c>
      <c r="AJ21" s="1"/>
    </row>
    <row r="22" spans="1:36" x14ac:dyDescent="0.25">
      <c r="A22" s="44">
        <v>2710</v>
      </c>
      <c r="B22" s="144">
        <v>0</v>
      </c>
      <c r="C22" s="144">
        <v>0</v>
      </c>
      <c r="D22" s="14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144">
        <v>0</v>
      </c>
      <c r="N22" s="144">
        <v>0</v>
      </c>
      <c r="O22" s="144">
        <v>0</v>
      </c>
      <c r="P22" s="144">
        <v>0</v>
      </c>
      <c r="Q22" s="1"/>
      <c r="R22" s="1"/>
      <c r="S22" s="1"/>
      <c r="T22" s="44">
        <v>2710</v>
      </c>
      <c r="U22" s="144">
        <v>0</v>
      </c>
      <c r="V22" s="144">
        <v>0</v>
      </c>
      <c r="W22" s="14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144">
        <v>0</v>
      </c>
      <c r="AG22" s="144">
        <v>0</v>
      </c>
      <c r="AH22" s="144">
        <v>0</v>
      </c>
      <c r="AI22" s="144">
        <v>0</v>
      </c>
      <c r="AJ22" s="1"/>
    </row>
    <row r="23" spans="1:36" x14ac:dyDescent="0.25">
      <c r="A23" s="44">
        <v>2835</v>
      </c>
      <c r="B23" s="144">
        <v>0</v>
      </c>
      <c r="C23" s="144">
        <v>0</v>
      </c>
      <c r="D23" s="14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"/>
      <c r="R23" s="1"/>
      <c r="S23" s="1"/>
      <c r="T23" s="44">
        <v>2835</v>
      </c>
      <c r="U23" s="144">
        <v>0</v>
      </c>
      <c r="V23" s="144">
        <v>0</v>
      </c>
      <c r="W23" s="14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144">
        <v>0</v>
      </c>
      <c r="AE23" s="144">
        <v>0</v>
      </c>
      <c r="AF23" s="144">
        <v>0</v>
      </c>
      <c r="AG23" s="144">
        <v>0</v>
      </c>
      <c r="AH23" s="144">
        <v>0</v>
      </c>
      <c r="AI23" s="144">
        <v>0</v>
      </c>
      <c r="AJ23" s="1"/>
    </row>
    <row r="24" spans="1:36" x14ac:dyDescent="0.25">
      <c r="A24" s="44">
        <v>2960</v>
      </c>
      <c r="B24" s="144">
        <v>0</v>
      </c>
      <c r="C24" s="144">
        <v>0</v>
      </c>
      <c r="D24" s="14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"/>
      <c r="R24" s="1"/>
      <c r="S24" s="1"/>
      <c r="T24" s="44">
        <v>2960</v>
      </c>
      <c r="U24" s="144">
        <v>0</v>
      </c>
      <c r="V24" s="144">
        <v>0</v>
      </c>
      <c r="W24" s="14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144">
        <v>0</v>
      </c>
      <c r="AD24" s="144">
        <v>0</v>
      </c>
      <c r="AE24" s="144">
        <v>0</v>
      </c>
      <c r="AF24" s="144">
        <v>0</v>
      </c>
      <c r="AG24" s="144">
        <v>0</v>
      </c>
      <c r="AH24" s="144">
        <v>0</v>
      </c>
      <c r="AI24" s="144">
        <v>0</v>
      </c>
      <c r="AJ24" s="1"/>
    </row>
    <row r="25" spans="1:36" ht="15" customHeight="1" x14ac:dyDescent="0.25">
      <c r="A25" s="44">
        <v>3085</v>
      </c>
      <c r="B25" s="144">
        <v>0</v>
      </c>
      <c r="C25" s="144">
        <v>0</v>
      </c>
      <c r="D25" s="144">
        <v>0</v>
      </c>
      <c r="E25" s="94">
        <v>0</v>
      </c>
      <c r="F25" s="94">
        <v>0</v>
      </c>
      <c r="G25" s="94">
        <v>0</v>
      </c>
      <c r="H25" s="9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"/>
      <c r="R25" s="1"/>
      <c r="S25" s="1"/>
      <c r="T25" s="44">
        <v>3085</v>
      </c>
      <c r="U25" s="144">
        <v>0</v>
      </c>
      <c r="V25" s="144">
        <v>0</v>
      </c>
      <c r="W25" s="144">
        <v>0</v>
      </c>
      <c r="X25" s="94">
        <v>0</v>
      </c>
      <c r="Y25" s="94">
        <v>0</v>
      </c>
      <c r="Z25" s="94">
        <v>0</v>
      </c>
      <c r="AA25" s="94">
        <v>0</v>
      </c>
      <c r="AB25" s="144">
        <v>0</v>
      </c>
      <c r="AC25" s="144">
        <v>0</v>
      </c>
      <c r="AD25" s="144">
        <v>0</v>
      </c>
      <c r="AE25" s="144">
        <v>0</v>
      </c>
      <c r="AF25" s="144">
        <v>0</v>
      </c>
      <c r="AG25" s="144">
        <v>0</v>
      </c>
      <c r="AH25" s="144">
        <v>0</v>
      </c>
      <c r="AI25" s="144">
        <v>0</v>
      </c>
      <c r="AJ25" s="1"/>
    </row>
    <row r="26" spans="1:36" x14ac:dyDescent="0.25">
      <c r="B26" s="144"/>
      <c r="C26" s="1" t="s">
        <v>164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44"/>
      <c r="V26" s="1" t="s">
        <v>164</v>
      </c>
      <c r="W26" s="1"/>
      <c r="X26" s="1"/>
      <c r="Y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4.25" customHeight="1" x14ac:dyDescent="0.25">
      <c r="A27" s="63" t="s">
        <v>161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142" customFormat="1" ht="2.25" customHeight="1" x14ac:dyDescent="0.25">
      <c r="A28" s="6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62" customFormat="1" ht="29.25" customHeight="1" x14ac:dyDescent="0.25">
      <c r="A29" s="365" t="s">
        <v>477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</row>
    <row r="30" spans="1:36" ht="15.75" x14ac:dyDescent="0.25">
      <c r="A30" s="352" t="s">
        <v>141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</row>
    <row r="31" spans="1:36" ht="15" customHeight="1" x14ac:dyDescent="0.25">
      <c r="A31" s="54" t="s">
        <v>124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4" t="s">
        <v>476</v>
      </c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x14ac:dyDescent="0.25">
      <c r="A32" s="53" t="s">
        <v>120</v>
      </c>
      <c r="B32" s="53">
        <v>2250</v>
      </c>
      <c r="C32" s="53">
        <v>2375</v>
      </c>
      <c r="D32" s="53">
        <v>2500</v>
      </c>
      <c r="E32" s="53">
        <v>2625</v>
      </c>
      <c r="F32" s="53">
        <v>2750</v>
      </c>
      <c r="G32" s="53">
        <v>2875</v>
      </c>
      <c r="H32" s="53">
        <v>3000</v>
      </c>
      <c r="I32" s="53">
        <v>3125</v>
      </c>
      <c r="J32" s="53">
        <v>3250</v>
      </c>
      <c r="K32" s="53">
        <v>3375</v>
      </c>
      <c r="L32" s="53">
        <v>3500</v>
      </c>
      <c r="M32" s="1"/>
      <c r="N32" s="1"/>
      <c r="O32" s="1"/>
      <c r="P32" s="1"/>
      <c r="Q32" s="1"/>
      <c r="R32" s="1"/>
      <c r="S32" s="1"/>
      <c r="T32" s="53" t="s">
        <v>120</v>
      </c>
      <c r="U32" s="53">
        <v>2250</v>
      </c>
      <c r="V32" s="53">
        <v>2375</v>
      </c>
      <c r="W32" s="53">
        <v>2500</v>
      </c>
      <c r="X32" s="53">
        <v>2625</v>
      </c>
      <c r="Y32" s="53">
        <v>2750</v>
      </c>
      <c r="Z32" s="53">
        <v>2875</v>
      </c>
      <c r="AA32" s="53">
        <v>3000</v>
      </c>
      <c r="AB32" s="53">
        <v>3125</v>
      </c>
      <c r="AC32" s="53">
        <v>3250</v>
      </c>
      <c r="AD32" s="53">
        <v>3375</v>
      </c>
      <c r="AE32" s="53">
        <v>3500</v>
      </c>
      <c r="AF32" s="1"/>
      <c r="AG32" s="1"/>
      <c r="AH32" s="1"/>
      <c r="AI32" s="1"/>
      <c r="AJ32" s="1"/>
    </row>
    <row r="33" spans="1:36" x14ac:dyDescent="0.25">
      <c r="A33" s="53">
        <v>2100</v>
      </c>
      <c r="B33" s="145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"/>
      <c r="N33" s="1"/>
      <c r="O33" s="1"/>
      <c r="P33" s="1"/>
      <c r="Q33" s="1"/>
      <c r="R33" s="1"/>
      <c r="S33" s="1"/>
      <c r="T33" s="53">
        <v>2100</v>
      </c>
      <c r="U33" s="145">
        <v>0</v>
      </c>
      <c r="V33" s="145">
        <v>0</v>
      </c>
      <c r="W33" s="145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0</v>
      </c>
      <c r="AE33" s="145">
        <v>0</v>
      </c>
      <c r="AF33" s="1"/>
      <c r="AG33" s="1"/>
      <c r="AH33" s="1"/>
      <c r="AI33" s="1"/>
      <c r="AJ33" s="1"/>
    </row>
    <row r="34" spans="1:36" x14ac:dyDescent="0.25">
      <c r="A34" s="53">
        <v>2125</v>
      </c>
      <c r="B34" s="145">
        <v>0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"/>
      <c r="N34" s="1"/>
      <c r="O34" s="1"/>
      <c r="P34" s="1"/>
      <c r="Q34" s="1"/>
      <c r="R34" s="1"/>
      <c r="S34" s="1"/>
      <c r="T34" s="53">
        <v>2125</v>
      </c>
      <c r="U34" s="145">
        <v>0</v>
      </c>
      <c r="V34" s="145"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0</v>
      </c>
      <c r="AE34" s="145">
        <v>0</v>
      </c>
      <c r="AF34" s="1"/>
      <c r="AG34" s="1"/>
      <c r="AH34" s="1"/>
      <c r="AI34" s="1"/>
      <c r="AJ34" s="1"/>
    </row>
    <row r="35" spans="1:36" x14ac:dyDescent="0.25">
      <c r="A35" s="53">
        <v>2250</v>
      </c>
      <c r="B35" s="145">
        <v>0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"/>
      <c r="N35" s="1"/>
      <c r="O35" s="1"/>
      <c r="P35" s="1"/>
      <c r="Q35" s="1"/>
      <c r="R35" s="1"/>
      <c r="S35" s="1"/>
      <c r="T35" s="53">
        <v>2250</v>
      </c>
      <c r="U35" s="145">
        <v>0</v>
      </c>
      <c r="V35" s="145">
        <v>0</v>
      </c>
      <c r="W35" s="145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0</v>
      </c>
      <c r="AF35" s="1"/>
      <c r="AG35" s="1"/>
      <c r="AH35" s="1"/>
      <c r="AI35" s="1"/>
      <c r="AJ35" s="1"/>
    </row>
    <row r="36" spans="1:36" x14ac:dyDescent="0.25">
      <c r="A36" s="53">
        <v>2375</v>
      </c>
      <c r="B36" s="145">
        <v>0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6">
        <v>0</v>
      </c>
      <c r="M36" s="1"/>
      <c r="N36" s="1"/>
      <c r="O36" s="1"/>
      <c r="P36" s="1"/>
      <c r="Q36" s="1"/>
      <c r="R36" s="1"/>
      <c r="S36" s="1"/>
      <c r="T36" s="53">
        <v>2375</v>
      </c>
      <c r="U36" s="145">
        <v>0</v>
      </c>
      <c r="V36" s="145"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0</v>
      </c>
      <c r="AE36" s="146">
        <v>0</v>
      </c>
      <c r="AF36" s="1"/>
      <c r="AG36" s="1"/>
      <c r="AH36" s="1"/>
      <c r="AI36" s="1"/>
      <c r="AJ36" s="1"/>
    </row>
    <row r="37" spans="1:36" x14ac:dyDescent="0.25">
      <c r="A37" s="53">
        <v>2500</v>
      </c>
      <c r="B37" s="145">
        <v>0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6">
        <v>0</v>
      </c>
      <c r="L37" s="146">
        <v>0</v>
      </c>
      <c r="M37" s="1"/>
      <c r="N37" s="1"/>
      <c r="O37" s="1"/>
      <c r="P37" s="1"/>
      <c r="Q37" s="1"/>
      <c r="R37" s="1"/>
      <c r="S37" s="1"/>
      <c r="T37" s="53">
        <v>2500</v>
      </c>
      <c r="U37" s="145">
        <v>0</v>
      </c>
      <c r="V37" s="145">
        <v>0</v>
      </c>
      <c r="W37" s="145">
        <v>0</v>
      </c>
      <c r="X37" s="145">
        <v>0</v>
      </c>
      <c r="Y37" s="145">
        <v>0</v>
      </c>
      <c r="Z37" s="145">
        <v>0</v>
      </c>
      <c r="AA37" s="145">
        <v>0</v>
      </c>
      <c r="AB37" s="145">
        <v>0</v>
      </c>
      <c r="AC37" s="145">
        <v>0</v>
      </c>
      <c r="AD37" s="146">
        <v>0</v>
      </c>
      <c r="AE37" s="146">
        <v>0</v>
      </c>
      <c r="AF37" s="1"/>
      <c r="AG37" s="1"/>
      <c r="AH37" s="1"/>
      <c r="AI37" s="1"/>
      <c r="AJ37" s="1"/>
    </row>
    <row r="38" spans="1:36" x14ac:dyDescent="0.25">
      <c r="A38" s="53">
        <v>2550</v>
      </c>
      <c r="B38" s="145">
        <v>0</v>
      </c>
      <c r="C38" s="145">
        <v>0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6">
        <v>0</v>
      </c>
      <c r="K38" s="146">
        <v>0</v>
      </c>
      <c r="L38" s="146">
        <v>0</v>
      </c>
      <c r="M38" s="1"/>
      <c r="N38" s="1"/>
      <c r="O38" s="1"/>
      <c r="P38" s="1"/>
      <c r="Q38" s="1"/>
      <c r="R38" s="1"/>
      <c r="S38" s="1"/>
      <c r="T38" s="53">
        <v>2550</v>
      </c>
      <c r="U38" s="145">
        <v>0</v>
      </c>
      <c r="V38" s="145">
        <v>0</v>
      </c>
      <c r="W38" s="145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6">
        <v>0</v>
      </c>
      <c r="AD38" s="146">
        <v>0</v>
      </c>
      <c r="AE38" s="146">
        <v>0</v>
      </c>
      <c r="AF38" s="1"/>
      <c r="AG38" s="1"/>
      <c r="AH38" s="1"/>
      <c r="AI38" s="1"/>
      <c r="AJ38" s="1"/>
    </row>
    <row r="39" spans="1:36" x14ac:dyDescent="0.25">
      <c r="A39" s="53">
        <v>2625</v>
      </c>
      <c r="B39" s="145">
        <v>0</v>
      </c>
      <c r="C39" s="145">
        <v>0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146">
        <v>0</v>
      </c>
      <c r="J39" s="146">
        <v>0</v>
      </c>
      <c r="K39" s="146">
        <v>0</v>
      </c>
      <c r="L39" s="146">
        <v>0</v>
      </c>
      <c r="M39" s="1"/>
      <c r="N39" s="1"/>
      <c r="O39" s="1"/>
      <c r="P39" s="1"/>
      <c r="Q39" s="1"/>
      <c r="R39" s="1"/>
      <c r="S39" s="1"/>
      <c r="T39" s="53">
        <v>2625</v>
      </c>
      <c r="U39" s="145">
        <v>0</v>
      </c>
      <c r="V39" s="145">
        <v>0</v>
      </c>
      <c r="W39" s="145">
        <v>0</v>
      </c>
      <c r="X39" s="145">
        <v>0</v>
      </c>
      <c r="Y39" s="145">
        <v>0</v>
      </c>
      <c r="Z39" s="145">
        <v>0</v>
      </c>
      <c r="AA39" s="145">
        <v>0</v>
      </c>
      <c r="AB39" s="146">
        <v>0</v>
      </c>
      <c r="AC39" s="146">
        <v>0</v>
      </c>
      <c r="AD39" s="146">
        <v>0</v>
      </c>
      <c r="AE39" s="146">
        <v>0</v>
      </c>
      <c r="AF39" s="1"/>
      <c r="AG39" s="1"/>
      <c r="AH39" s="1"/>
      <c r="AI39" s="1"/>
      <c r="AJ39" s="1"/>
    </row>
    <row r="40" spans="1:36" x14ac:dyDescent="0.25">
      <c r="A40" s="53">
        <v>2700</v>
      </c>
      <c r="B40" s="145">
        <v>0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6">
        <v>0</v>
      </c>
      <c r="J40" s="146">
        <v>0</v>
      </c>
      <c r="K40" s="146">
        <v>0</v>
      </c>
      <c r="L40" s="146">
        <v>0</v>
      </c>
      <c r="M40" s="1"/>
      <c r="N40" s="1"/>
      <c r="O40" s="1"/>
      <c r="P40" s="1"/>
      <c r="Q40" s="1"/>
      <c r="R40" s="1"/>
      <c r="S40" s="1"/>
      <c r="T40" s="53">
        <v>2700</v>
      </c>
      <c r="U40" s="145">
        <v>0</v>
      </c>
      <c r="V40" s="145">
        <v>0</v>
      </c>
      <c r="W40" s="145">
        <v>0</v>
      </c>
      <c r="X40" s="145">
        <v>0</v>
      </c>
      <c r="Y40" s="145">
        <v>0</v>
      </c>
      <c r="Z40" s="145">
        <v>0</v>
      </c>
      <c r="AA40" s="145">
        <v>0</v>
      </c>
      <c r="AB40" s="146">
        <v>0</v>
      </c>
      <c r="AC40" s="146">
        <v>0</v>
      </c>
      <c r="AD40" s="146">
        <v>0</v>
      </c>
      <c r="AE40" s="146">
        <v>0</v>
      </c>
      <c r="AF40" s="1"/>
      <c r="AG40" s="1"/>
      <c r="AH40" s="1"/>
      <c r="AI40" s="1"/>
      <c r="AJ40" s="1"/>
    </row>
    <row r="41" spans="1:36" x14ac:dyDescent="0.25">
      <c r="A41" s="53">
        <v>2850</v>
      </c>
      <c r="B41" s="145">
        <v>0</v>
      </c>
      <c r="C41" s="145">
        <v>0</v>
      </c>
      <c r="D41" s="145">
        <v>0</v>
      </c>
      <c r="E41" s="145">
        <v>0</v>
      </c>
      <c r="F41" s="145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"/>
      <c r="N41" s="1"/>
      <c r="O41" s="1"/>
      <c r="P41" s="1"/>
      <c r="Q41" s="1"/>
      <c r="R41" s="1"/>
      <c r="S41" s="1"/>
      <c r="T41" s="53">
        <v>2850</v>
      </c>
      <c r="U41" s="145">
        <v>0</v>
      </c>
      <c r="V41" s="145">
        <v>0</v>
      </c>
      <c r="W41" s="145">
        <v>0</v>
      </c>
      <c r="X41" s="145">
        <v>0</v>
      </c>
      <c r="Y41" s="145">
        <v>0</v>
      </c>
      <c r="Z41" s="146">
        <v>0</v>
      </c>
      <c r="AA41" s="146">
        <v>0</v>
      </c>
      <c r="AB41" s="146">
        <v>0</v>
      </c>
      <c r="AC41" s="146">
        <v>0</v>
      </c>
      <c r="AD41" s="146">
        <v>0</v>
      </c>
      <c r="AE41" s="146">
        <v>0</v>
      </c>
      <c r="AF41" s="1"/>
      <c r="AG41" s="1"/>
      <c r="AH41" s="1"/>
      <c r="AI41" s="1"/>
      <c r="AJ41" s="1"/>
    </row>
    <row r="42" spans="1:36" x14ac:dyDescent="0.25">
      <c r="A42" s="53">
        <v>2975</v>
      </c>
      <c r="B42" s="145">
        <v>0</v>
      </c>
      <c r="C42" s="145">
        <v>0</v>
      </c>
      <c r="D42" s="145">
        <v>0</v>
      </c>
      <c r="E42" s="145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"/>
      <c r="N42" s="1"/>
      <c r="O42" s="1"/>
      <c r="P42" s="1"/>
      <c r="Q42" s="1"/>
      <c r="R42" s="1"/>
      <c r="S42" s="1"/>
      <c r="T42" s="53">
        <v>2975</v>
      </c>
      <c r="U42" s="145">
        <v>0</v>
      </c>
      <c r="V42" s="145">
        <v>0</v>
      </c>
      <c r="W42" s="145">
        <v>0</v>
      </c>
      <c r="X42" s="145">
        <v>0</v>
      </c>
      <c r="Y42" s="146">
        <v>0</v>
      </c>
      <c r="Z42" s="146">
        <v>0</v>
      </c>
      <c r="AA42" s="146">
        <v>0</v>
      </c>
      <c r="AB42" s="146">
        <v>0</v>
      </c>
      <c r="AC42" s="146">
        <v>0</v>
      </c>
      <c r="AD42" s="146">
        <v>0</v>
      </c>
      <c r="AE42" s="146">
        <v>0</v>
      </c>
      <c r="AF42" s="1"/>
      <c r="AG42" s="1"/>
      <c r="AH42" s="1"/>
      <c r="AI42" s="1"/>
      <c r="AJ42" s="1"/>
    </row>
    <row r="43" spans="1:36" x14ac:dyDescent="0.25">
      <c r="A43" s="53">
        <v>3000</v>
      </c>
      <c r="B43" s="145">
        <v>0</v>
      </c>
      <c r="C43" s="145">
        <v>0</v>
      </c>
      <c r="D43" s="145">
        <v>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"/>
      <c r="N43" s="1"/>
      <c r="O43" s="1"/>
      <c r="P43" s="1"/>
      <c r="Q43" s="1"/>
      <c r="R43" s="1"/>
      <c r="S43" s="1"/>
      <c r="T43" s="53">
        <v>3000</v>
      </c>
      <c r="U43" s="145">
        <v>0</v>
      </c>
      <c r="V43" s="145">
        <v>0</v>
      </c>
      <c r="W43" s="145">
        <v>0</v>
      </c>
      <c r="X43" s="146">
        <v>0</v>
      </c>
      <c r="Y43" s="146">
        <v>0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  <c r="AE43" s="146">
        <v>0</v>
      </c>
      <c r="AF43" s="1"/>
      <c r="AG43" s="1"/>
      <c r="AH43" s="1"/>
      <c r="AI43" s="1"/>
      <c r="AJ43" s="1"/>
    </row>
    <row r="44" spans="1:36" ht="15.75" x14ac:dyDescent="0.25">
      <c r="B44" s="144"/>
      <c r="C44" s="1" t="s">
        <v>164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144"/>
      <c r="V44" s="1" t="s">
        <v>164</v>
      </c>
      <c r="W44" s="52"/>
      <c r="X44" s="5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idden="1" x14ac:dyDescent="0.25">
      <c r="A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.75" customHeight="1" x14ac:dyDescent="0.25">
      <c r="A47" s="63" t="s">
        <v>162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62" customFormat="1" ht="27" customHeight="1" x14ac:dyDescent="0.25">
      <c r="A48" s="365" t="s">
        <v>160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</row>
    <row r="49" spans="1:36" ht="15.75" x14ac:dyDescent="0.25">
      <c r="A49" s="352" t="s">
        <v>103</v>
      </c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</row>
    <row r="50" spans="1:36" x14ac:dyDescent="0.25">
      <c r="A50" s="360" t="s">
        <v>104</v>
      </c>
      <c r="B50" s="360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</row>
    <row r="51" spans="1:36" x14ac:dyDescent="0.25">
      <c r="A51" s="367" t="s">
        <v>472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</row>
    <row r="52" spans="1:36" x14ac:dyDescent="0.25">
      <c r="A52" s="360" t="s">
        <v>106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</row>
    <row r="53" spans="1:36" x14ac:dyDescent="0.25">
      <c r="A53" s="359" t="s">
        <v>473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</row>
    <row r="54" spans="1:36" x14ac:dyDescent="0.25">
      <c r="A54" s="360" t="s">
        <v>109</v>
      </c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</row>
    <row r="55" spans="1:36" x14ac:dyDescent="0.25">
      <c r="A55" s="48" t="s">
        <v>108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50"/>
      <c r="S55" s="48"/>
      <c r="T55" s="153" t="s">
        <v>147</v>
      </c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 x14ac:dyDescent="0.25">
      <c r="A56" s="49" t="s">
        <v>110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S56" s="49"/>
      <c r="T56" s="49" t="s">
        <v>113</v>
      </c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</row>
    <row r="57" spans="1:36" x14ac:dyDescent="0.25">
      <c r="A57" s="48" t="s">
        <v>111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50"/>
      <c r="S57" s="48"/>
      <c r="T57" s="48" t="s">
        <v>114</v>
      </c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  <row r="58" spans="1:36" x14ac:dyDescent="0.25">
      <c r="A58" s="49" t="s">
        <v>112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S58" s="49"/>
      <c r="T58" s="49" t="s">
        <v>115</v>
      </c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1:36" x14ac:dyDescent="0.2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</row>
    <row r="60" spans="1:36" ht="15" customHeight="1" x14ac:dyDescent="0.25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 t="s">
        <v>151</v>
      </c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  <c r="AJ60" s="362"/>
    </row>
    <row r="61" spans="1:36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358" t="s">
        <v>152</v>
      </c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</row>
    <row r="62" spans="1:36" ht="15.75" x14ac:dyDescent="0.25">
      <c r="A62" s="352" t="s">
        <v>142</v>
      </c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</row>
    <row r="63" spans="1:3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.75" x14ac:dyDescent="0.25">
      <c r="A64" s="1"/>
      <c r="B64" s="1"/>
      <c r="C64" s="1"/>
      <c r="D64" s="59" t="s">
        <v>126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59" t="s">
        <v>133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5">
      <c r="A65" s="1"/>
      <c r="B65" s="1"/>
      <c r="C65" s="1"/>
      <c r="D65" s="266" t="s">
        <v>474</v>
      </c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1"/>
      <c r="V65" s="1"/>
      <c r="W65" s="1"/>
      <c r="X65" s="266" t="s">
        <v>134</v>
      </c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</row>
    <row r="66" spans="1:36" x14ac:dyDescent="0.25">
      <c r="A66" s="1"/>
      <c r="B66" s="1"/>
      <c r="C66" s="1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1"/>
      <c r="V66" s="1"/>
      <c r="W66" s="1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</row>
    <row r="67" spans="1:36" x14ac:dyDescent="0.25">
      <c r="A67" s="1"/>
      <c r="B67" s="1"/>
      <c r="C67" s="1"/>
      <c r="D67" s="47" t="s">
        <v>129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</row>
    <row r="68" spans="1:3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47" t="s">
        <v>135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5">
      <c r="A69" s="1"/>
      <c r="B69" s="1"/>
      <c r="C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" customHeight="1" x14ac:dyDescent="0.25">
      <c r="A70" s="1"/>
      <c r="B70" s="1"/>
      <c r="C70" s="1"/>
      <c r="D70" s="59" t="s">
        <v>128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1"/>
      <c r="V70" s="1"/>
      <c r="W70" s="1"/>
      <c r="X70" s="59" t="s">
        <v>136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2.5" customHeight="1" x14ac:dyDescent="0.25">
      <c r="A71" s="1"/>
      <c r="B71" s="1"/>
      <c r="C71" s="1"/>
      <c r="D71" s="266" t="s">
        <v>131</v>
      </c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1"/>
      <c r="V71" s="1"/>
      <c r="W71" s="1"/>
      <c r="X71" s="266" t="s">
        <v>137</v>
      </c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</row>
    <row r="72" spans="1:36" x14ac:dyDescent="0.25">
      <c r="A72" s="1"/>
      <c r="B72" s="1"/>
      <c r="C72" s="1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1"/>
      <c r="V72" s="1"/>
      <c r="W72" s="1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</row>
    <row r="73" spans="1:36" ht="21" customHeight="1" x14ac:dyDescent="0.25">
      <c r="A73" s="1"/>
      <c r="B73" s="1"/>
      <c r="C73" s="1"/>
      <c r="D73" s="47" t="s">
        <v>129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</row>
    <row r="74" spans="1:36" x14ac:dyDescent="0.25">
      <c r="A74" s="1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5" customHeight="1" x14ac:dyDescent="0.25">
      <c r="A75" s="1"/>
      <c r="B75" s="1"/>
      <c r="C75" s="1"/>
      <c r="D75" s="1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5.75" x14ac:dyDescent="0.25">
      <c r="A76" s="1"/>
      <c r="B76" s="1"/>
      <c r="C76" s="1"/>
      <c r="D76" s="59" t="s">
        <v>130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1"/>
      <c r="V76" s="1"/>
      <c r="W76" s="1"/>
      <c r="X76" s="59" t="s">
        <v>138</v>
      </c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25">
      <c r="A77" s="1"/>
      <c r="B77" s="1"/>
      <c r="C77" s="1"/>
      <c r="D77" s="266" t="s">
        <v>132</v>
      </c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1"/>
      <c r="V77" s="1"/>
      <c r="W77" s="1"/>
      <c r="X77" s="266" t="s">
        <v>475</v>
      </c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</row>
    <row r="78" spans="1:36" x14ac:dyDescent="0.25">
      <c r="A78" s="1"/>
      <c r="B78" s="1"/>
      <c r="C78" s="1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1"/>
      <c r="V78" s="1"/>
      <c r="W78" s="1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</row>
    <row r="79" spans="1:36" x14ac:dyDescent="0.25">
      <c r="A79" s="1"/>
      <c r="B79" s="1"/>
      <c r="C79" s="1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1"/>
      <c r="V79" s="1"/>
      <c r="W79" s="1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</row>
    <row r="80" spans="1:36" ht="27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</row>
    <row r="81" spans="1:36" ht="16.5" customHeight="1" x14ac:dyDescent="0.3">
      <c r="A81" s="152" t="s">
        <v>494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5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</sheetData>
  <mergeCells count="28">
    <mergeCell ref="D77:T79"/>
    <mergeCell ref="X77:AJ80"/>
    <mergeCell ref="A62:AJ62"/>
    <mergeCell ref="D65:T66"/>
    <mergeCell ref="X65:AJ67"/>
    <mergeCell ref="D71:T72"/>
    <mergeCell ref="X71:AJ73"/>
    <mergeCell ref="A1:E1"/>
    <mergeCell ref="A2:AJ2"/>
    <mergeCell ref="A49:AJ49"/>
    <mergeCell ref="A50:AJ50"/>
    <mergeCell ref="A59:S59"/>
    <mergeCell ref="T59:AJ59"/>
    <mergeCell ref="V4:AJ7"/>
    <mergeCell ref="A9:AJ9"/>
    <mergeCell ref="A13:P13"/>
    <mergeCell ref="S13:AI13"/>
    <mergeCell ref="A29:AJ29"/>
    <mergeCell ref="T60:AJ60"/>
    <mergeCell ref="T61:AJ61"/>
    <mergeCell ref="A30:AJ30"/>
    <mergeCell ref="A11:AJ11"/>
    <mergeCell ref="A51:AJ51"/>
    <mergeCell ref="A53:AJ53"/>
    <mergeCell ref="A52:AJ52"/>
    <mergeCell ref="A54:AJ54"/>
    <mergeCell ref="A60:S60"/>
    <mergeCell ref="A48:AJ48"/>
  </mergeCells>
  <hyperlinks>
    <hyperlink ref="A1:E1" location="Содержание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47" fitToHeight="2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AJ110"/>
  <sheetViews>
    <sheetView view="pageBreakPreview" topLeftCell="H83" zoomScaleNormal="100" zoomScaleSheetLayoutView="100" workbookViewId="0">
      <selection activeCell="A89" sqref="A89:AJ106"/>
    </sheetView>
  </sheetViews>
  <sheetFormatPr defaultRowHeight="15" x14ac:dyDescent="0.25"/>
  <cols>
    <col min="1" max="35" width="5" style="142" customWidth="1"/>
    <col min="36" max="36" width="5.5703125" style="142" customWidth="1"/>
    <col min="37" max="16384" width="9.140625" style="142"/>
  </cols>
  <sheetData>
    <row r="1" spans="1:36" ht="21.75" thickBot="1" x14ac:dyDescent="0.4">
      <c r="A1" s="363" t="s">
        <v>73</v>
      </c>
      <c r="B1" s="363"/>
      <c r="C1" s="363"/>
      <c r="D1" s="363"/>
      <c r="E1" s="363"/>
      <c r="F1" s="1"/>
      <c r="G1" s="25"/>
      <c r="H1" s="25"/>
      <c r="I1" s="25"/>
      <c r="J1" s="25"/>
      <c r="K1" s="25"/>
      <c r="L1" s="25"/>
      <c r="M1" s="25" t="s">
        <v>139</v>
      </c>
      <c r="N1" s="25"/>
      <c r="O1" s="25"/>
      <c r="P1" s="25"/>
      <c r="Q1" s="25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492</v>
      </c>
      <c r="AC1" s="1"/>
      <c r="AD1" s="1"/>
      <c r="AE1" s="1"/>
      <c r="AF1" s="1"/>
      <c r="AG1" s="151">
        <v>0</v>
      </c>
      <c r="AH1" s="1"/>
      <c r="AI1" s="1"/>
      <c r="AJ1" s="1"/>
    </row>
    <row r="2" spans="1:36" ht="15.75" x14ac:dyDescent="0.25">
      <c r="A2" s="352" t="s">
        <v>102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</row>
    <row r="3" spans="1:3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68" t="s">
        <v>154</v>
      </c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</row>
    <row r="5" spans="1:3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</row>
    <row r="6" spans="1:3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</row>
    <row r="7" spans="1:36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41"/>
      <c r="S7" s="41"/>
      <c r="T7" s="41"/>
      <c r="U7" s="1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</row>
    <row r="8" spans="1:36" x14ac:dyDescent="0.25">
      <c r="A8" s="1"/>
      <c r="B8" s="51" t="s">
        <v>3</v>
      </c>
      <c r="E8" s="41"/>
      <c r="F8" s="51" t="s">
        <v>4</v>
      </c>
      <c r="G8" s="41"/>
      <c r="H8" s="41"/>
      <c r="J8" s="51" t="s">
        <v>5</v>
      </c>
      <c r="L8" s="41"/>
      <c r="M8" s="51" t="s">
        <v>123</v>
      </c>
      <c r="P8" s="41"/>
      <c r="R8" s="51" t="s">
        <v>7</v>
      </c>
      <c r="S8" s="41"/>
      <c r="T8" s="41"/>
      <c r="U8" s="41"/>
      <c r="W8" s="41"/>
      <c r="Y8" s="41"/>
      <c r="Z8" s="41"/>
      <c r="AA8" s="41"/>
      <c r="AB8" s="41"/>
      <c r="AC8" s="1"/>
      <c r="AD8" s="1"/>
      <c r="AE8" s="41"/>
      <c r="AF8" s="41"/>
      <c r="AG8" s="41"/>
      <c r="AH8" s="1"/>
      <c r="AI8" s="1"/>
      <c r="AJ8" s="1"/>
    </row>
    <row r="9" spans="1:36" ht="18" customHeight="1" x14ac:dyDescent="0.25">
      <c r="A9" s="364" t="s">
        <v>340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</row>
    <row r="10" spans="1:36" ht="3" hidden="1" customHeight="1" x14ac:dyDescent="0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 x14ac:dyDescent="0.25">
      <c r="A11" s="352" t="s">
        <v>140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</row>
    <row r="12" spans="1:36" ht="14.25" customHeight="1" x14ac:dyDescent="0.25">
      <c r="A12" s="1" t="s">
        <v>121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4.25" customHeight="1" thickBot="1" x14ac:dyDescent="0.3">
      <c r="A13" s="1" t="s">
        <v>122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43" t="s">
        <v>120</v>
      </c>
      <c r="B14" s="45">
        <v>1750</v>
      </c>
      <c r="C14" s="45">
        <v>1875</v>
      </c>
      <c r="D14" s="45">
        <v>2000</v>
      </c>
      <c r="E14" s="45">
        <v>2125</v>
      </c>
      <c r="F14" s="45">
        <v>2250</v>
      </c>
      <c r="G14" s="45">
        <v>2375</v>
      </c>
      <c r="H14" s="45">
        <v>2500</v>
      </c>
      <c r="I14" s="45">
        <v>2625</v>
      </c>
      <c r="J14" s="45">
        <v>2750</v>
      </c>
      <c r="K14" s="45">
        <v>2875</v>
      </c>
      <c r="L14" s="45">
        <v>3000</v>
      </c>
      <c r="M14" s="45">
        <v>3125</v>
      </c>
      <c r="N14" s="45">
        <v>3250</v>
      </c>
      <c r="O14" s="45">
        <v>3375</v>
      </c>
      <c r="P14" s="45">
        <v>3500</v>
      </c>
      <c r="Q14" s="45">
        <v>3625</v>
      </c>
      <c r="R14" s="45">
        <v>3750</v>
      </c>
      <c r="S14" s="45">
        <v>3875</v>
      </c>
      <c r="T14" s="45">
        <v>4000</v>
      </c>
      <c r="U14" s="45">
        <v>4125</v>
      </c>
      <c r="V14" s="45">
        <v>4250</v>
      </c>
      <c r="W14" s="45">
        <v>4375</v>
      </c>
      <c r="X14" s="45">
        <v>4500</v>
      </c>
      <c r="Y14" s="45">
        <v>4625</v>
      </c>
      <c r="Z14" s="45">
        <v>4750</v>
      </c>
      <c r="AA14" s="45">
        <v>4875</v>
      </c>
      <c r="AB14" s="45">
        <v>5000</v>
      </c>
      <c r="AC14" s="45">
        <v>5125</v>
      </c>
      <c r="AD14" s="45">
        <v>5250</v>
      </c>
      <c r="AE14" s="45">
        <v>5375</v>
      </c>
      <c r="AF14" s="45">
        <v>5500</v>
      </c>
      <c r="AG14" s="45">
        <v>5625</v>
      </c>
      <c r="AH14" s="45">
        <v>5750</v>
      </c>
      <c r="AI14" s="45">
        <v>5875</v>
      </c>
      <c r="AJ14" s="45">
        <v>6000</v>
      </c>
    </row>
    <row r="15" spans="1:36" x14ac:dyDescent="0.25">
      <c r="A15" s="44">
        <v>1710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</row>
    <row r="16" spans="1:36" x14ac:dyDescent="0.25">
      <c r="A16" s="44">
        <v>1835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</row>
    <row r="17" spans="1:36" x14ac:dyDescent="0.25">
      <c r="A17" s="44">
        <v>1960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</row>
    <row r="18" spans="1:36" x14ac:dyDescent="0.25">
      <c r="A18" s="44">
        <v>2085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</row>
    <row r="19" spans="1:36" x14ac:dyDescent="0.25">
      <c r="A19" s="44">
        <v>2210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</row>
    <row r="20" spans="1:36" x14ac:dyDescent="0.25">
      <c r="A20" s="44">
        <v>2335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</row>
    <row r="21" spans="1:36" x14ac:dyDescent="0.25">
      <c r="A21" s="44">
        <v>2460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</row>
    <row r="22" spans="1:36" x14ac:dyDescent="0.25">
      <c r="A22" s="44">
        <v>2585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</row>
    <row r="23" spans="1:36" x14ac:dyDescent="0.25">
      <c r="A23" s="44">
        <v>2710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</row>
    <row r="24" spans="1:36" x14ac:dyDescent="0.25">
      <c r="A24" s="44">
        <v>2835</v>
      </c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</row>
    <row r="25" spans="1:36" x14ac:dyDescent="0.25">
      <c r="A25" s="44">
        <v>2960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</row>
    <row r="26" spans="1:36" ht="15.75" customHeight="1" x14ac:dyDescent="0.25">
      <c r="A26" s="44">
        <v>3085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</row>
    <row r="27" spans="1:36" ht="3.75" customHeight="1" x14ac:dyDescent="0.2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</row>
    <row r="28" spans="1:36" ht="15.75" thickBot="1" x14ac:dyDescent="0.3">
      <c r="A28" s="1" t="s">
        <v>466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43" t="s">
        <v>120</v>
      </c>
      <c r="B29" s="45">
        <v>1750</v>
      </c>
      <c r="C29" s="45">
        <v>1875</v>
      </c>
      <c r="D29" s="45">
        <v>2000</v>
      </c>
      <c r="E29" s="45">
        <v>2125</v>
      </c>
      <c r="F29" s="45">
        <v>2250</v>
      </c>
      <c r="G29" s="45">
        <v>2375</v>
      </c>
      <c r="H29" s="45">
        <v>2500</v>
      </c>
      <c r="I29" s="45">
        <v>2625</v>
      </c>
      <c r="J29" s="45">
        <v>2750</v>
      </c>
      <c r="K29" s="45">
        <v>2875</v>
      </c>
      <c r="L29" s="45">
        <v>3000</v>
      </c>
      <c r="M29" s="45">
        <v>3125</v>
      </c>
      <c r="N29" s="45">
        <v>3250</v>
      </c>
      <c r="O29" s="45">
        <v>3375</v>
      </c>
      <c r="P29" s="45">
        <v>3500</v>
      </c>
      <c r="Q29" s="45">
        <v>3625</v>
      </c>
      <c r="R29" s="45">
        <v>3750</v>
      </c>
      <c r="S29" s="45">
        <v>3875</v>
      </c>
      <c r="T29" s="45">
        <v>4000</v>
      </c>
      <c r="U29" s="45">
        <v>4125</v>
      </c>
      <c r="V29" s="45">
        <v>4250</v>
      </c>
      <c r="W29" s="45">
        <v>4375</v>
      </c>
      <c r="X29" s="45">
        <v>4500</v>
      </c>
      <c r="Y29" s="45">
        <v>4625</v>
      </c>
      <c r="Z29" s="45">
        <v>4750</v>
      </c>
      <c r="AA29" s="45">
        <v>4875</v>
      </c>
      <c r="AB29" s="45">
        <v>5000</v>
      </c>
      <c r="AC29" s="45">
        <v>5125</v>
      </c>
      <c r="AD29" s="45">
        <v>5250</v>
      </c>
      <c r="AE29" s="45">
        <v>5375</v>
      </c>
      <c r="AF29" s="45">
        <v>5500</v>
      </c>
      <c r="AG29" s="45">
        <v>5625</v>
      </c>
      <c r="AH29" s="45">
        <v>5750</v>
      </c>
      <c r="AI29" s="45">
        <v>5875</v>
      </c>
      <c r="AJ29" s="45">
        <v>6000</v>
      </c>
    </row>
    <row r="30" spans="1:36" x14ac:dyDescent="0.25">
      <c r="A30" s="44">
        <v>1710</v>
      </c>
      <c r="B30" s="94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</row>
    <row r="31" spans="1:36" x14ac:dyDescent="0.25">
      <c r="A31" s="44">
        <v>1835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</row>
    <row r="32" spans="1:36" x14ac:dyDescent="0.25">
      <c r="A32" s="44">
        <v>1960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</row>
    <row r="33" spans="1:36" x14ac:dyDescent="0.25">
      <c r="A33" s="44">
        <v>2085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</row>
    <row r="34" spans="1:36" x14ac:dyDescent="0.25">
      <c r="A34" s="44">
        <v>2210</v>
      </c>
      <c r="B34" s="94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</row>
    <row r="35" spans="1:36" x14ac:dyDescent="0.25">
      <c r="A35" s="44">
        <v>2335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</row>
    <row r="36" spans="1:36" x14ac:dyDescent="0.25">
      <c r="A36" s="44">
        <v>2460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</row>
    <row r="37" spans="1:36" x14ac:dyDescent="0.25">
      <c r="A37" s="44">
        <v>2585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</row>
    <row r="38" spans="1:36" x14ac:dyDescent="0.25">
      <c r="A38" s="44">
        <v>2710</v>
      </c>
      <c r="B38" s="94">
        <v>0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</row>
    <row r="39" spans="1:36" x14ac:dyDescent="0.25">
      <c r="A39" s="44">
        <v>2835</v>
      </c>
      <c r="B39" s="94">
        <v>0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</row>
    <row r="40" spans="1:36" x14ac:dyDescent="0.25">
      <c r="A40" s="44">
        <v>2960</v>
      </c>
      <c r="B40" s="94">
        <v>0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</row>
    <row r="41" spans="1:36" ht="13.5" customHeight="1" x14ac:dyDescent="0.25">
      <c r="A41" s="44">
        <v>3085</v>
      </c>
      <c r="B41" s="94">
        <v>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</row>
    <row r="42" spans="1:36" ht="2.25" customHeight="1" x14ac:dyDescent="0.25">
      <c r="B42" s="1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</row>
    <row r="43" spans="1:36" ht="14.25" customHeight="1" x14ac:dyDescent="0.25">
      <c r="A43" s="63" t="s">
        <v>161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7.75" customHeight="1" x14ac:dyDescent="0.25">
      <c r="A44" s="365" t="s">
        <v>477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</row>
    <row r="45" spans="1:36" ht="15.75" x14ac:dyDescent="0.25">
      <c r="A45" s="352" t="s">
        <v>141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</row>
    <row r="46" spans="1:36" ht="15" customHeight="1" x14ac:dyDescent="0.25">
      <c r="A46" s="54" t="s">
        <v>124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</row>
    <row r="47" spans="1:36" x14ac:dyDescent="0.25">
      <c r="A47" s="53" t="s">
        <v>120</v>
      </c>
      <c r="B47" s="53">
        <v>2250</v>
      </c>
      <c r="C47" s="53">
        <v>2375</v>
      </c>
      <c r="D47" s="53">
        <v>2500</v>
      </c>
      <c r="E47" s="53">
        <v>2625</v>
      </c>
      <c r="F47" s="53">
        <v>2750</v>
      </c>
      <c r="G47" s="53">
        <v>2875</v>
      </c>
      <c r="H47" s="53">
        <v>3000</v>
      </c>
      <c r="I47" s="53">
        <v>3125</v>
      </c>
      <c r="J47" s="53">
        <v>3250</v>
      </c>
      <c r="K47" s="53">
        <v>3375</v>
      </c>
      <c r="L47" s="53">
        <v>3500</v>
      </c>
      <c r="M47" s="53">
        <v>3625</v>
      </c>
      <c r="N47" s="53">
        <v>3750</v>
      </c>
      <c r="O47" s="53">
        <v>3875</v>
      </c>
      <c r="P47" s="53">
        <v>4000</v>
      </c>
      <c r="Q47" s="53">
        <v>4125</v>
      </c>
      <c r="R47" s="53">
        <v>4250</v>
      </c>
      <c r="S47" s="53">
        <v>4375</v>
      </c>
      <c r="T47" s="53">
        <v>4500</v>
      </c>
      <c r="U47" s="53">
        <v>4625</v>
      </c>
      <c r="V47" s="53">
        <v>4750</v>
      </c>
      <c r="W47" s="53">
        <v>4875</v>
      </c>
      <c r="X47" s="53">
        <v>5000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5">
      <c r="A48" s="53">
        <v>2100</v>
      </c>
      <c r="B48" s="145">
        <v>0</v>
      </c>
      <c r="C48" s="145">
        <v>0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5">
        <v>0</v>
      </c>
      <c r="X48" s="145">
        <v>0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5">
      <c r="A49" s="53">
        <v>2125</v>
      </c>
      <c r="B49" s="145">
        <v>0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5">
      <c r="A50" s="53">
        <v>2250</v>
      </c>
      <c r="B50" s="145">
        <v>0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145">
        <v>0</v>
      </c>
      <c r="T50" s="145">
        <v>0</v>
      </c>
      <c r="U50" s="145">
        <v>0</v>
      </c>
      <c r="V50" s="145">
        <v>0</v>
      </c>
      <c r="W50" s="145">
        <v>0</v>
      </c>
      <c r="X50" s="145">
        <v>0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5">
      <c r="A51" s="53">
        <v>2375</v>
      </c>
      <c r="B51" s="145">
        <v>0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5">
        <v>0</v>
      </c>
      <c r="X51" s="145">
        <v>0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5">
      <c r="A52" s="53">
        <v>2500</v>
      </c>
      <c r="B52" s="145">
        <v>0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5">
        <v>0</v>
      </c>
      <c r="X52" s="145">
        <v>0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5">
      <c r="A53" s="53">
        <v>2550</v>
      </c>
      <c r="B53" s="145">
        <v>0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5">
      <c r="A54" s="53">
        <v>2625</v>
      </c>
      <c r="B54" s="145">
        <v>0</v>
      </c>
      <c r="C54" s="145">
        <v>0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0</v>
      </c>
      <c r="T54" s="145">
        <v>0</v>
      </c>
      <c r="U54" s="145">
        <v>0</v>
      </c>
      <c r="V54" s="145">
        <v>0</v>
      </c>
      <c r="W54" s="145">
        <v>0</v>
      </c>
      <c r="X54" s="145">
        <v>0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5">
      <c r="A55" s="53">
        <v>2700</v>
      </c>
      <c r="B55" s="145">
        <v>0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0</v>
      </c>
      <c r="T55" s="145">
        <v>0</v>
      </c>
      <c r="U55" s="145">
        <v>0</v>
      </c>
      <c r="V55" s="145">
        <v>0</v>
      </c>
      <c r="W55" s="145">
        <v>0</v>
      </c>
      <c r="X55" s="145">
        <v>0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25">
      <c r="A56" s="53">
        <v>2850</v>
      </c>
      <c r="B56" s="145">
        <v>0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25">
      <c r="A57" s="53">
        <v>2975</v>
      </c>
      <c r="B57" s="145">
        <v>0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25">
      <c r="A58" s="53">
        <v>3000</v>
      </c>
      <c r="B58" s="145">
        <v>0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.75" x14ac:dyDescent="0.25">
      <c r="A59" s="54" t="s">
        <v>476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5">
      <c r="A60" s="53" t="s">
        <v>120</v>
      </c>
      <c r="B60" s="53">
        <v>2250</v>
      </c>
      <c r="C60" s="53">
        <v>2375</v>
      </c>
      <c r="D60" s="53">
        <v>2500</v>
      </c>
      <c r="E60" s="53">
        <v>2625</v>
      </c>
      <c r="F60" s="53">
        <v>2750</v>
      </c>
      <c r="G60" s="53">
        <v>2875</v>
      </c>
      <c r="H60" s="53">
        <v>3000</v>
      </c>
      <c r="I60" s="53">
        <v>3125</v>
      </c>
      <c r="J60" s="53">
        <v>3250</v>
      </c>
      <c r="K60" s="53">
        <v>3375</v>
      </c>
      <c r="L60" s="53">
        <v>3500</v>
      </c>
      <c r="M60" s="53">
        <v>3625</v>
      </c>
      <c r="N60" s="53">
        <v>3750</v>
      </c>
      <c r="O60" s="53">
        <v>3875</v>
      </c>
      <c r="P60" s="53">
        <v>4000</v>
      </c>
      <c r="Q60" s="53">
        <v>4125</v>
      </c>
      <c r="R60" s="53">
        <v>4250</v>
      </c>
      <c r="S60" s="53">
        <v>4375</v>
      </c>
      <c r="T60" s="53">
        <v>4500</v>
      </c>
      <c r="U60" s="53">
        <v>4625</v>
      </c>
      <c r="V60" s="53">
        <v>4750</v>
      </c>
      <c r="W60" s="53">
        <v>4875</v>
      </c>
      <c r="X60" s="53">
        <v>5000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x14ac:dyDescent="0.25">
      <c r="A61" s="53">
        <v>2100</v>
      </c>
      <c r="B61" s="145">
        <v>0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145">
        <v>0</v>
      </c>
      <c r="V61" s="145">
        <v>0</v>
      </c>
      <c r="W61" s="145">
        <v>0</v>
      </c>
      <c r="X61" s="145">
        <v>0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25">
      <c r="A62" s="53">
        <v>2125</v>
      </c>
      <c r="B62" s="145">
        <v>0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145">
        <v>0</v>
      </c>
      <c r="X62" s="145">
        <v>0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25">
      <c r="A63" s="53">
        <v>2250</v>
      </c>
      <c r="B63" s="145">
        <v>0</v>
      </c>
      <c r="C63" s="145">
        <v>0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145">
        <v>0</v>
      </c>
      <c r="V63" s="145">
        <v>0</v>
      </c>
      <c r="W63" s="145">
        <v>0</v>
      </c>
      <c r="X63" s="145">
        <v>0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5">
      <c r="A64" s="53">
        <v>2375</v>
      </c>
      <c r="B64" s="145">
        <v>0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  <c r="J64" s="145">
        <v>0</v>
      </c>
      <c r="K64" s="145">
        <v>0</v>
      </c>
      <c r="L64" s="145">
        <v>0</v>
      </c>
      <c r="M64" s="145">
        <v>0</v>
      </c>
      <c r="N64" s="145">
        <v>0</v>
      </c>
      <c r="O64" s="145">
        <v>0</v>
      </c>
      <c r="P64" s="145">
        <v>0</v>
      </c>
      <c r="Q64" s="145">
        <v>0</v>
      </c>
      <c r="R64" s="145">
        <v>0</v>
      </c>
      <c r="S64" s="145">
        <v>0</v>
      </c>
      <c r="T64" s="145">
        <v>0</v>
      </c>
      <c r="U64" s="145">
        <v>0</v>
      </c>
      <c r="V64" s="145">
        <v>0</v>
      </c>
      <c r="W64" s="145">
        <v>0</v>
      </c>
      <c r="X64" s="145">
        <v>0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5">
      <c r="A65" s="53">
        <v>2500</v>
      </c>
      <c r="B65" s="145">
        <v>0</v>
      </c>
      <c r="C65" s="145">
        <v>0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v>0</v>
      </c>
      <c r="Q65" s="145">
        <v>0</v>
      </c>
      <c r="R65" s="145">
        <v>0</v>
      </c>
      <c r="S65" s="145">
        <v>0</v>
      </c>
      <c r="T65" s="145">
        <v>0</v>
      </c>
      <c r="U65" s="145">
        <v>0</v>
      </c>
      <c r="V65" s="145">
        <v>0</v>
      </c>
      <c r="W65" s="145">
        <v>0</v>
      </c>
      <c r="X65" s="145">
        <v>0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5">
      <c r="A66" s="53">
        <v>2550</v>
      </c>
      <c r="B66" s="145">
        <v>0</v>
      </c>
      <c r="C66" s="145">
        <v>0</v>
      </c>
      <c r="D66" s="145">
        <v>0</v>
      </c>
      <c r="E66" s="145">
        <v>0</v>
      </c>
      <c r="F66" s="145">
        <v>0</v>
      </c>
      <c r="G66" s="145">
        <v>0</v>
      </c>
      <c r="H66" s="145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45">
        <v>0</v>
      </c>
      <c r="Q66" s="145">
        <v>0</v>
      </c>
      <c r="R66" s="145">
        <v>0</v>
      </c>
      <c r="S66" s="145">
        <v>0</v>
      </c>
      <c r="T66" s="145">
        <v>0</v>
      </c>
      <c r="U66" s="145">
        <v>0</v>
      </c>
      <c r="V66" s="145">
        <v>0</v>
      </c>
      <c r="W66" s="145">
        <v>0</v>
      </c>
      <c r="X66" s="145">
        <v>0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5">
      <c r="A67" s="53">
        <v>2625</v>
      </c>
      <c r="B67" s="145">
        <v>0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  <c r="S67" s="145">
        <v>0</v>
      </c>
      <c r="T67" s="145">
        <v>0</v>
      </c>
      <c r="U67" s="145">
        <v>0</v>
      </c>
      <c r="V67" s="145">
        <v>0</v>
      </c>
      <c r="W67" s="145">
        <v>0</v>
      </c>
      <c r="X67" s="145">
        <v>0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5">
      <c r="A68" s="53">
        <v>2700</v>
      </c>
      <c r="B68" s="145">
        <v>0</v>
      </c>
      <c r="C68" s="145">
        <v>0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v>0</v>
      </c>
      <c r="S68" s="145">
        <v>0</v>
      </c>
      <c r="T68" s="145">
        <v>0</v>
      </c>
      <c r="U68" s="145">
        <v>0</v>
      </c>
      <c r="V68" s="145">
        <v>0</v>
      </c>
      <c r="W68" s="145">
        <v>0</v>
      </c>
      <c r="X68" s="145">
        <v>0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5">
      <c r="A69" s="53">
        <v>2850</v>
      </c>
      <c r="B69" s="145">
        <v>0</v>
      </c>
      <c r="C69" s="145">
        <v>0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5">
        <v>0</v>
      </c>
      <c r="R69" s="145">
        <v>0</v>
      </c>
      <c r="S69" s="145">
        <v>0</v>
      </c>
      <c r="T69" s="145">
        <v>0</v>
      </c>
      <c r="U69" s="145">
        <v>0</v>
      </c>
      <c r="V69" s="145">
        <v>0</v>
      </c>
      <c r="W69" s="145">
        <v>0</v>
      </c>
      <c r="X69" s="145">
        <v>0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5">
      <c r="A70" s="53">
        <v>2975</v>
      </c>
      <c r="B70" s="145">
        <v>0</v>
      </c>
      <c r="C70" s="145">
        <v>0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45">
        <v>0</v>
      </c>
      <c r="Q70" s="145">
        <v>0</v>
      </c>
      <c r="R70" s="145">
        <v>0</v>
      </c>
      <c r="S70" s="145">
        <v>0</v>
      </c>
      <c r="T70" s="145">
        <v>0</v>
      </c>
      <c r="U70" s="145">
        <v>0</v>
      </c>
      <c r="V70" s="145">
        <v>0</v>
      </c>
      <c r="W70" s="145">
        <v>0</v>
      </c>
      <c r="X70" s="145">
        <v>0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5">
      <c r="A71" s="53">
        <v>3000</v>
      </c>
      <c r="B71" s="145">
        <v>0</v>
      </c>
      <c r="C71" s="145">
        <v>0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  <c r="X71" s="145">
        <v>0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4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5.75" customHeight="1" x14ac:dyDescent="0.25">
      <c r="A73" s="63" t="s">
        <v>162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7" customHeight="1" x14ac:dyDescent="0.25">
      <c r="A74" s="365" t="s">
        <v>160</v>
      </c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</row>
    <row r="75" spans="1:36" ht="15.75" x14ac:dyDescent="0.25">
      <c r="A75" s="352" t="s">
        <v>103</v>
      </c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</row>
    <row r="76" spans="1:36" x14ac:dyDescent="0.25">
      <c r="A76" s="360" t="s">
        <v>104</v>
      </c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</row>
    <row r="77" spans="1:36" x14ac:dyDescent="0.25">
      <c r="A77" s="367" t="s">
        <v>105</v>
      </c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</row>
    <row r="78" spans="1:36" x14ac:dyDescent="0.25">
      <c r="A78" s="360" t="s">
        <v>106</v>
      </c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</row>
    <row r="79" spans="1:36" x14ac:dyDescent="0.25">
      <c r="A79" s="359" t="s">
        <v>107</v>
      </c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</row>
    <row r="80" spans="1:36" x14ac:dyDescent="0.25">
      <c r="A80" s="360" t="s">
        <v>109</v>
      </c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</row>
    <row r="81" spans="1:36" x14ac:dyDescent="0.25">
      <c r="A81" s="157" t="s">
        <v>108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50"/>
      <c r="S81" s="141"/>
      <c r="T81" s="141" t="s">
        <v>147</v>
      </c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</row>
    <row r="82" spans="1:36" x14ac:dyDescent="0.25">
      <c r="A82" s="49" t="s">
        <v>110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S82" s="49"/>
      <c r="T82" s="49" t="s">
        <v>113</v>
      </c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</row>
    <row r="83" spans="1:36" x14ac:dyDescent="0.25">
      <c r="A83" s="141" t="s">
        <v>111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50"/>
      <c r="S83" s="141"/>
      <c r="T83" s="141" t="s">
        <v>114</v>
      </c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</row>
    <row r="84" spans="1:36" x14ac:dyDescent="0.25">
      <c r="A84" s="49" t="s">
        <v>112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S84" s="49"/>
      <c r="T84" s="49" t="s">
        <v>115</v>
      </c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</row>
    <row r="85" spans="1:36" x14ac:dyDescent="0.25">
      <c r="A85" s="361"/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49" t="s">
        <v>118</v>
      </c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</row>
    <row r="86" spans="1:36" ht="15" customHeight="1" x14ac:dyDescent="0.25">
      <c r="A86" s="362"/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 t="s">
        <v>119</v>
      </c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</row>
    <row r="87" spans="1:36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358"/>
      <c r="AE87" s="358"/>
      <c r="AF87" s="358"/>
      <c r="AG87" s="358"/>
      <c r="AH87" s="358"/>
      <c r="AI87" s="358"/>
      <c r="AJ87" s="358"/>
    </row>
    <row r="88" spans="1:36" ht="15.75" x14ac:dyDescent="0.25">
      <c r="A88" s="352" t="s">
        <v>142</v>
      </c>
      <c r="B88" s="352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</row>
    <row r="89" spans="1:3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.75" x14ac:dyDescent="0.25">
      <c r="A90" s="1"/>
      <c r="B90" s="1"/>
      <c r="C90" s="1"/>
      <c r="D90" s="59" t="s">
        <v>126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59" t="s">
        <v>133</v>
      </c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25">
      <c r="A91" s="1"/>
      <c r="B91" s="1"/>
      <c r="C91" s="1"/>
      <c r="D91" s="266" t="s">
        <v>127</v>
      </c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1"/>
      <c r="V91" s="1"/>
      <c r="W91" s="1"/>
      <c r="X91" s="266" t="s">
        <v>134</v>
      </c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</row>
    <row r="92" spans="1:36" x14ac:dyDescent="0.25">
      <c r="A92" s="1"/>
      <c r="B92" s="1"/>
      <c r="C92" s="1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1"/>
      <c r="V92" s="1"/>
      <c r="W92" s="1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</row>
    <row r="93" spans="1:36" x14ac:dyDescent="0.25">
      <c r="A93" s="1"/>
      <c r="B93" s="1"/>
      <c r="C93" s="1"/>
      <c r="D93" s="47" t="s">
        <v>129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</row>
    <row r="94" spans="1:3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47" t="s">
        <v>135</v>
      </c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25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5" customHeight="1" x14ac:dyDescent="0.25">
      <c r="A96" s="1"/>
      <c r="B96" s="1"/>
      <c r="C96" s="1"/>
      <c r="D96" s="59" t="s">
        <v>128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1"/>
      <c r="V96" s="1"/>
      <c r="W96" s="1"/>
      <c r="X96" s="59" t="s">
        <v>136</v>
      </c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2.5" customHeight="1" x14ac:dyDescent="0.25">
      <c r="A97" s="1"/>
      <c r="B97" s="1"/>
      <c r="C97" s="1"/>
      <c r="D97" s="266" t="s">
        <v>131</v>
      </c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1"/>
      <c r="V97" s="1"/>
      <c r="W97" s="1"/>
      <c r="X97" s="266" t="s">
        <v>137</v>
      </c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</row>
    <row r="98" spans="1:36" x14ac:dyDescent="0.25">
      <c r="A98" s="1"/>
      <c r="B98" s="1"/>
      <c r="C98" s="1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1"/>
      <c r="V98" s="1"/>
      <c r="W98" s="1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</row>
    <row r="99" spans="1:36" ht="21" customHeight="1" x14ac:dyDescent="0.25">
      <c r="A99" s="1"/>
      <c r="B99" s="1"/>
      <c r="C99" s="1"/>
      <c r="D99" s="47" t="s">
        <v>129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</row>
    <row r="100" spans="1:36" x14ac:dyDescent="0.25">
      <c r="A100" s="1"/>
      <c r="B100" s="1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" customHeight="1" x14ac:dyDescent="0.25">
      <c r="A101" s="1"/>
      <c r="B101" s="1"/>
      <c r="C101" s="1"/>
      <c r="D101" s="1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5.75" x14ac:dyDescent="0.25">
      <c r="A102" s="1"/>
      <c r="B102" s="1"/>
      <c r="C102" s="1"/>
      <c r="D102" s="59" t="s">
        <v>130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1"/>
      <c r="V102" s="1"/>
      <c r="W102" s="1"/>
      <c r="X102" s="59" t="s">
        <v>138</v>
      </c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x14ac:dyDescent="0.25">
      <c r="A103" s="1"/>
      <c r="B103" s="1"/>
      <c r="C103" s="1"/>
      <c r="D103" s="266" t="s">
        <v>132</v>
      </c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1"/>
      <c r="V103" s="1"/>
      <c r="W103" s="1"/>
      <c r="X103" s="266" t="s">
        <v>475</v>
      </c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</row>
    <row r="104" spans="1:36" x14ac:dyDescent="0.25">
      <c r="A104" s="1"/>
      <c r="B104" s="1"/>
      <c r="C104" s="1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1"/>
      <c r="V104" s="1"/>
      <c r="W104" s="1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</row>
    <row r="105" spans="1:36" x14ac:dyDescent="0.25">
      <c r="A105" s="1"/>
      <c r="B105" s="1"/>
      <c r="C105" s="1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1"/>
      <c r="V105" s="1"/>
      <c r="W105" s="1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</row>
    <row r="106" spans="1:36" ht="25.5" customHeight="1" x14ac:dyDescent="0.3">
      <c r="A106" s="152" t="s">
        <v>494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</row>
    <row r="107" spans="1:36" ht="5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5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</sheetData>
  <mergeCells count="25">
    <mergeCell ref="D103:T105"/>
    <mergeCell ref="X103:AJ106"/>
    <mergeCell ref="A80:AJ80"/>
    <mergeCell ref="A85:S85"/>
    <mergeCell ref="A86:S86"/>
    <mergeCell ref="T86:AJ86"/>
    <mergeCell ref="T87:AJ87"/>
    <mergeCell ref="A88:AJ88"/>
    <mergeCell ref="D91:T92"/>
    <mergeCell ref="X91:AJ93"/>
    <mergeCell ref="D97:T98"/>
    <mergeCell ref="X97:AJ99"/>
    <mergeCell ref="A79:AJ79"/>
    <mergeCell ref="A1:E1"/>
    <mergeCell ref="A2:AJ2"/>
    <mergeCell ref="V4:AJ7"/>
    <mergeCell ref="A9:AJ9"/>
    <mergeCell ref="A11:AJ11"/>
    <mergeCell ref="A45:AJ45"/>
    <mergeCell ref="A44:AJ44"/>
    <mergeCell ref="A74:AJ74"/>
    <mergeCell ref="A75:AJ75"/>
    <mergeCell ref="A76:AJ76"/>
    <mergeCell ref="A77:AJ77"/>
    <mergeCell ref="A78:AJ78"/>
  </mergeCells>
  <hyperlinks>
    <hyperlink ref="A1:E1" location="Содержание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47" fitToHeight="2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rgb="FFFF0000"/>
  </sheetPr>
  <dimension ref="A1:BU141"/>
  <sheetViews>
    <sheetView tabSelected="1" view="pageBreakPreview" zoomScaleNormal="100" zoomScaleSheetLayoutView="100" workbookViewId="0">
      <pane ySplit="10" topLeftCell="A11" activePane="bottomLeft" state="frozen"/>
      <selection activeCell="K41" sqref="L41"/>
      <selection pane="bottomLeft" activeCell="AE13" sqref="AE13"/>
    </sheetView>
  </sheetViews>
  <sheetFormatPr defaultRowHeight="15" outlineLevelRow="1" x14ac:dyDescent="0.25"/>
  <cols>
    <col min="1" max="1" width="5" customWidth="1"/>
    <col min="2" max="2" width="5.5703125" customWidth="1"/>
    <col min="3" max="3" width="5.42578125" customWidth="1"/>
    <col min="4" max="5" width="5.5703125" customWidth="1"/>
    <col min="6" max="6" width="5.85546875" customWidth="1"/>
    <col min="7" max="7" width="5.42578125" customWidth="1"/>
    <col min="8" max="8" width="5.5703125" customWidth="1"/>
    <col min="9" max="9" width="5.7109375" customWidth="1"/>
    <col min="10" max="10" width="5.5703125" customWidth="1"/>
    <col min="11" max="12" width="6.85546875" customWidth="1"/>
    <col min="13" max="14" width="7.28515625" customWidth="1"/>
    <col min="15" max="15" width="6.28515625" customWidth="1"/>
    <col min="16" max="16" width="6.5703125" customWidth="1"/>
    <col min="17" max="18" width="7" customWidth="1"/>
    <col min="19" max="19" width="6.28515625" customWidth="1"/>
    <col min="20" max="20" width="6.85546875" customWidth="1"/>
    <col min="21" max="22" width="6.42578125" customWidth="1"/>
    <col min="23" max="24" width="6.28515625" customWidth="1"/>
    <col min="25" max="25" width="7" customWidth="1"/>
    <col min="26" max="26" width="6.85546875" customWidth="1"/>
    <col min="27" max="27" width="6.28515625" customWidth="1"/>
    <col min="28" max="28" width="6.85546875" customWidth="1"/>
    <col min="29" max="29" width="6.5703125" customWidth="1"/>
    <col min="30" max="30" width="6.7109375" customWidth="1"/>
    <col min="31" max="32" width="6.5703125" customWidth="1"/>
    <col min="33" max="33" width="7" customWidth="1"/>
    <col min="34" max="36" width="6.28515625" customWidth="1"/>
  </cols>
  <sheetData>
    <row r="1" spans="1:36" ht="21" x14ac:dyDescent="0.35">
      <c r="A1" s="363" t="s">
        <v>73</v>
      </c>
      <c r="B1" s="363"/>
      <c r="C1" s="363"/>
      <c r="D1" s="363"/>
      <c r="E1" s="363"/>
      <c r="F1" s="1"/>
      <c r="G1" s="25"/>
      <c r="H1" s="25"/>
      <c r="I1" s="25"/>
      <c r="J1" s="25"/>
      <c r="K1" s="25"/>
      <c r="L1" s="25"/>
      <c r="M1" s="25" t="s">
        <v>163</v>
      </c>
      <c r="N1" s="25"/>
      <c r="O1" s="25"/>
      <c r="P1" s="25"/>
      <c r="Q1" s="2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85"/>
      <c r="AH1" s="1"/>
      <c r="AI1" s="1"/>
      <c r="AJ1" s="1"/>
    </row>
    <row r="2" spans="1:36" ht="15.75" x14ac:dyDescent="0.25">
      <c r="A2" s="352" t="s">
        <v>102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</row>
    <row r="3" spans="1:36" ht="6.7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 thickBot="1" x14ac:dyDescent="0.3">
      <c r="A4" s="220" t="s">
        <v>542</v>
      </c>
      <c r="B4" s="185"/>
      <c r="C4" s="185"/>
      <c r="D4" s="185"/>
      <c r="E4" s="185"/>
      <c r="F4" s="185"/>
      <c r="G4" s="185"/>
      <c r="H4" s="151">
        <f>Содержание!H9</f>
        <v>0.12</v>
      </c>
      <c r="I4" s="221">
        <f>(1+$H$4)*(1-$H$5)*(1-$H$7)</f>
        <v>0.80640000000000012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64"/>
      <c r="X4" s="64"/>
      <c r="Y4" s="64"/>
      <c r="Z4" s="64"/>
      <c r="AA4" s="368" t="s">
        <v>154</v>
      </c>
      <c r="AB4" s="368"/>
      <c r="AC4" s="368"/>
      <c r="AD4" s="368"/>
      <c r="AE4" s="368"/>
      <c r="AF4" s="368"/>
      <c r="AG4" s="368"/>
      <c r="AH4" s="368"/>
      <c r="AI4" s="368"/>
      <c r="AJ4" s="64"/>
    </row>
    <row r="5" spans="1:36" ht="15.75" thickBot="1" x14ac:dyDescent="0.3">
      <c r="A5" s="220" t="s">
        <v>539</v>
      </c>
      <c r="B5" s="185"/>
      <c r="C5" s="185"/>
      <c r="D5" s="185"/>
      <c r="E5" s="185"/>
      <c r="F5" s="185"/>
      <c r="G5" s="185"/>
      <c r="H5" s="151">
        <f>Содержание!H10</f>
        <v>0.2</v>
      </c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64"/>
      <c r="W5" s="64"/>
      <c r="X5" s="64"/>
      <c r="Y5" s="64"/>
      <c r="Z5" s="64"/>
      <c r="AA5" s="368"/>
      <c r="AB5" s="368"/>
      <c r="AC5" s="368"/>
      <c r="AD5" s="368"/>
      <c r="AE5" s="368"/>
      <c r="AF5" s="368"/>
      <c r="AG5" s="368"/>
      <c r="AH5" s="368"/>
      <c r="AI5" s="368"/>
      <c r="AJ5" s="64"/>
    </row>
    <row r="6" spans="1:36" ht="15.75" thickBot="1" x14ac:dyDescent="0.3">
      <c r="A6" s="220"/>
      <c r="B6" s="185"/>
      <c r="C6" s="185"/>
      <c r="D6" s="185"/>
      <c r="E6" s="185"/>
      <c r="F6" s="185"/>
      <c r="G6" s="185"/>
      <c r="H6" s="221" t="b">
        <v>0</v>
      </c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64"/>
      <c r="W6" s="64"/>
      <c r="X6" s="64"/>
      <c r="Y6" s="64"/>
      <c r="Z6" s="64"/>
      <c r="AA6" s="368"/>
      <c r="AB6" s="368"/>
      <c r="AC6" s="368"/>
      <c r="AD6" s="368"/>
      <c r="AE6" s="368"/>
      <c r="AF6" s="368"/>
      <c r="AG6" s="368"/>
      <c r="AH6" s="368"/>
      <c r="AI6" s="368"/>
      <c r="AJ6" s="64"/>
    </row>
    <row r="7" spans="1:36" ht="15.75" thickBot="1" x14ac:dyDescent="0.3">
      <c r="A7" s="220" t="s">
        <v>547</v>
      </c>
      <c r="B7" s="232"/>
      <c r="C7" s="232"/>
      <c r="D7" s="232"/>
      <c r="E7" s="232"/>
      <c r="F7" s="232"/>
      <c r="G7" s="232"/>
      <c r="H7" s="151">
        <v>0.1</v>
      </c>
      <c r="I7" s="216"/>
      <c r="J7" s="216"/>
      <c r="K7" s="216"/>
      <c r="L7" s="216"/>
      <c r="M7" s="216"/>
      <c r="N7" s="216"/>
      <c r="O7" s="216"/>
      <c r="P7" s="216"/>
      <c r="Q7" s="216"/>
      <c r="R7" s="41"/>
      <c r="S7" s="41"/>
      <c r="T7" s="41"/>
      <c r="U7" s="185"/>
      <c r="V7" s="64"/>
      <c r="W7" s="64"/>
      <c r="X7" s="64"/>
      <c r="Y7" s="64"/>
      <c r="Z7" s="64"/>
      <c r="AA7" s="368"/>
      <c r="AB7" s="368"/>
      <c r="AC7" s="368"/>
      <c r="AD7" s="368"/>
      <c r="AE7" s="368"/>
      <c r="AF7" s="368"/>
      <c r="AG7" s="368"/>
      <c r="AH7" s="368"/>
      <c r="AI7" s="368"/>
      <c r="AJ7" s="64"/>
    </row>
    <row r="8" spans="1:36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41"/>
      <c r="AA8" s="368"/>
      <c r="AB8" s="368"/>
      <c r="AC8" s="368"/>
      <c r="AD8" s="368"/>
      <c r="AE8" s="368"/>
      <c r="AF8" s="368"/>
      <c r="AG8" s="368"/>
      <c r="AH8" s="368"/>
      <c r="AI8" s="368"/>
      <c r="AJ8" s="185"/>
    </row>
    <row r="9" spans="1:36" ht="12" customHeight="1" x14ac:dyDescent="0.2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51" t="s">
        <v>3</v>
      </c>
      <c r="L9" s="41"/>
      <c r="M9" s="185"/>
      <c r="N9" s="51" t="s">
        <v>4</v>
      </c>
      <c r="O9" s="41"/>
      <c r="P9" s="185"/>
      <c r="Q9" s="51" t="s">
        <v>5</v>
      </c>
      <c r="R9" s="185"/>
      <c r="S9" s="41"/>
      <c r="T9" s="51" t="s">
        <v>123</v>
      </c>
      <c r="U9" s="185"/>
      <c r="V9" s="185"/>
      <c r="W9" s="41"/>
      <c r="X9" s="51" t="s">
        <v>7</v>
      </c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</row>
    <row r="10" spans="1:36" ht="15" customHeight="1" x14ac:dyDescent="0.25">
      <c r="A10" s="364" t="s">
        <v>340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</row>
    <row r="11" spans="1:36" ht="15.75" x14ac:dyDescent="0.25">
      <c r="A11" s="352" t="s">
        <v>148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</row>
    <row r="12" spans="1:36" ht="14.25" customHeight="1" x14ac:dyDescent="0.25">
      <c r="A12" s="1" t="s">
        <v>121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65" t="s">
        <v>570</v>
      </c>
      <c r="AF12" s="1"/>
      <c r="AG12" s="1"/>
      <c r="AH12" s="1"/>
      <c r="AI12" s="1"/>
      <c r="AJ12" s="1"/>
    </row>
    <row r="13" spans="1:36" ht="14.25" customHeight="1" thickBot="1" x14ac:dyDescent="0.3">
      <c r="A13" s="1" t="s">
        <v>122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43" t="s">
        <v>120</v>
      </c>
      <c r="B14" s="45">
        <v>1750</v>
      </c>
      <c r="C14" s="45">
        <v>1875</v>
      </c>
      <c r="D14" s="45">
        <v>2000</v>
      </c>
      <c r="E14" s="45">
        <v>2125</v>
      </c>
      <c r="F14" s="45">
        <v>2250</v>
      </c>
      <c r="G14" s="45">
        <v>2375</v>
      </c>
      <c r="H14" s="45">
        <v>2500</v>
      </c>
      <c r="I14" s="45">
        <v>2625</v>
      </c>
      <c r="J14" s="45">
        <v>2750</v>
      </c>
      <c r="K14" s="45">
        <v>2875</v>
      </c>
      <c r="L14" s="45">
        <v>3000</v>
      </c>
      <c r="M14" s="45">
        <v>3125</v>
      </c>
      <c r="N14" s="45">
        <v>3250</v>
      </c>
      <c r="O14" s="45">
        <v>3375</v>
      </c>
      <c r="P14" s="45">
        <v>3500</v>
      </c>
      <c r="Q14" s="45">
        <v>3625</v>
      </c>
      <c r="R14" s="45">
        <v>3750</v>
      </c>
      <c r="S14" s="45">
        <v>3875</v>
      </c>
      <c r="T14" s="45">
        <v>4000</v>
      </c>
      <c r="U14" s="45">
        <v>4125</v>
      </c>
      <c r="V14" s="45">
        <v>4250</v>
      </c>
      <c r="W14" s="45">
        <v>4375</v>
      </c>
      <c r="X14" s="45">
        <v>4500</v>
      </c>
      <c r="Y14" s="45">
        <v>4625</v>
      </c>
      <c r="Z14" s="45">
        <v>4750</v>
      </c>
      <c r="AA14" s="45">
        <v>4875</v>
      </c>
      <c r="AB14" s="45">
        <v>5000</v>
      </c>
      <c r="AC14" s="45">
        <v>5125</v>
      </c>
      <c r="AD14" s="45">
        <v>5250</v>
      </c>
      <c r="AE14" s="45">
        <v>5375</v>
      </c>
      <c r="AF14" s="45">
        <v>5500</v>
      </c>
      <c r="AG14" s="45">
        <v>5625</v>
      </c>
      <c r="AH14" s="45">
        <v>5750</v>
      </c>
      <c r="AI14" s="45">
        <v>5875</v>
      </c>
      <c r="AJ14" s="45">
        <v>6000</v>
      </c>
    </row>
    <row r="15" spans="1:36" x14ac:dyDescent="0.25">
      <c r="A15" s="44">
        <v>1750</v>
      </c>
      <c r="B15" s="218">
        <f>ROUND(B115*Содержание!$H$8*$I$4,0)</f>
        <v>29197</v>
      </c>
      <c r="C15" s="218">
        <f>ROUND(C115*Содержание!$H$8*$I$4,0)</f>
        <v>29867</v>
      </c>
      <c r="D15" s="218">
        <f>ROUND(D115*Содержание!$H$8*$I$4,0)</f>
        <v>30471</v>
      </c>
      <c r="E15" s="218">
        <f>ROUND(E115*Содержание!$H$8*$I$4,0)</f>
        <v>31546</v>
      </c>
      <c r="F15" s="218">
        <f>ROUND(F115*Содержание!$H$8*$I$4,0)</f>
        <v>32687</v>
      </c>
      <c r="G15" s="218">
        <f>ROUND(G115*Содержание!$H$8*$I$4,0)</f>
        <v>35237</v>
      </c>
      <c r="H15" s="218">
        <f>ROUND(H115*Содержание!$H$8*$I$4,0)</f>
        <v>36110</v>
      </c>
      <c r="I15" s="218">
        <f>ROUND(I115*Содержание!$H$8*$I$4,0)</f>
        <v>37049</v>
      </c>
      <c r="J15" s="218">
        <f>ROUND(J115*Содержание!$H$8*$I$4,0)</f>
        <v>38056</v>
      </c>
      <c r="K15" s="218">
        <f>ROUND(K115*Содержание!$H$8*$I$4,0)</f>
        <v>37586</v>
      </c>
      <c r="L15" s="218">
        <f>ROUND(L115*Содержание!$H$8*$I$4,0)</f>
        <v>38123</v>
      </c>
      <c r="M15" s="218">
        <f>ROUND(M115*Содержание!$H$8*$I$4,0)</f>
        <v>40339</v>
      </c>
      <c r="N15" s="218">
        <f>ROUND(N115*Содержание!$H$8*$I$4,0)</f>
        <v>43694</v>
      </c>
      <c r="O15" s="218">
        <f>ROUND(O115*Содержание!$H$8*$I$4,0)</f>
        <v>46916</v>
      </c>
      <c r="P15" s="218">
        <f>ROUND(P115*Содержание!$H$8*$I$4,0)</f>
        <v>50205</v>
      </c>
      <c r="Q15" s="218">
        <f>ROUND(Q115*Содержание!$H$8*$I$4,0)</f>
        <v>52554</v>
      </c>
      <c r="R15" s="218">
        <f>ROUND(R115*Содержание!$H$8*$I$4,0)</f>
        <v>51614</v>
      </c>
      <c r="S15" s="218">
        <f>ROUND(S115*Содержание!$H$8*$I$4,0)</f>
        <v>53829</v>
      </c>
      <c r="T15" s="218">
        <f>ROUND(T115*Содержание!$H$8*$I$4,0)</f>
        <v>57184</v>
      </c>
      <c r="U15" s="218">
        <f>ROUND(U115*Содержание!$H$8*$I$4,0)</f>
        <v>58393</v>
      </c>
      <c r="V15" s="218">
        <f>ROUND(V115*Содержание!$H$8*$I$4,0)</f>
        <v>57319</v>
      </c>
      <c r="W15" s="218">
        <f>ROUND(W115*Содержание!$H$8*$I$4,0)</f>
        <v>60273</v>
      </c>
      <c r="X15" s="218">
        <f>ROUND(X115*Содержание!$H$8*$I$4,0)</f>
        <v>63360</v>
      </c>
      <c r="Y15" s="218">
        <f>ROUND(Y115*Содержание!$H$8*$I$4,0)</f>
        <v>64299</v>
      </c>
      <c r="Z15" s="218">
        <f>ROUND(Z115*Содержание!$H$8*$I$4,0)</f>
        <v>63023</v>
      </c>
      <c r="AA15" s="218">
        <f>ROUND(AA115*Содержание!$H$8*$I$4,0)</f>
        <v>66112</v>
      </c>
      <c r="AB15" s="218">
        <f>ROUND(AB115*Содержание!$H$8*$I$4,0)</f>
        <v>68930</v>
      </c>
      <c r="AC15" s="218">
        <f>ROUND(AC115*Содержание!$H$8*$I$4,0)</f>
        <v>70407</v>
      </c>
      <c r="AD15" s="218">
        <f>ROUND(AD115*Содержание!$H$8*$I$4,0)</f>
        <v>70407</v>
      </c>
      <c r="AE15" s="218">
        <f>ROUND(AE115*Содержание!$H$8*$I$4,0)</f>
        <v>71884</v>
      </c>
      <c r="AF15" s="218">
        <f>ROUND(AF115*Содержание!$H$8*$I$4,0)</f>
        <v>76381</v>
      </c>
      <c r="AG15" s="218">
        <f>ROUND(AG115*Содержание!$H$8*$I$4,0)</f>
        <v>81012</v>
      </c>
      <c r="AH15" s="218">
        <f>ROUND(AH115*Содержание!$H$8*$I$4,0)</f>
        <v>80206</v>
      </c>
      <c r="AI15" s="218">
        <f>ROUND(AI115*Содержание!$H$8*$I$4,0)</f>
        <v>81683</v>
      </c>
      <c r="AJ15" s="218">
        <f>ROUND(AJ115*Содержание!$H$8*$I$4,0)</f>
        <v>85643</v>
      </c>
    </row>
    <row r="16" spans="1:36" x14ac:dyDescent="0.25">
      <c r="A16" s="44">
        <v>1875</v>
      </c>
      <c r="B16" s="218">
        <f>ROUND(B116*Содержание!$H$8*$I$4,0)</f>
        <v>30136</v>
      </c>
      <c r="C16" s="218">
        <f>ROUND(C116*Содержание!$H$8*$I$4,0)</f>
        <v>30673</v>
      </c>
      <c r="D16" s="219">
        <f>ROUND(IF($H$6=TRUE,D116*Содержание!$H$8*$I$4*(1+'4 Доп.опции'!$V$44),D116*Содержание!$H$8*$I$4),0)</f>
        <v>31278</v>
      </c>
      <c r="E16" s="219">
        <f>ROUND(IF($H$6=TRUE,E116*Содержание!$H$8*$I$4*(1+'4 Доп.опции'!$V$44),E116*Содержание!$H$8*$I$4),0)</f>
        <v>32553</v>
      </c>
      <c r="F16" s="219">
        <f>ROUND(IF($H$6=TRUE,F116*Содержание!$H$8*$I$4*(1+'4 Доп.опции'!$V$44),F116*Содержание!$H$8*$I$4),0)</f>
        <v>33559</v>
      </c>
      <c r="G16" s="219">
        <f>ROUND(IF($H$6=TRUE,G116*Содержание!$H$8*$I$4*(1+'4 Доп.опции'!$V$44),G116*Содержание!$H$8*$I$4),0)</f>
        <v>35371</v>
      </c>
      <c r="H16" s="219">
        <f>ROUND(IF($H$6=TRUE,H116*Содержание!$H$8*$I$4*(1+'4 Доп.опции'!$V$44),H116*Содержание!$H$8*$I$4),0)</f>
        <v>36177</v>
      </c>
      <c r="I16" s="219">
        <f>ROUND(IF($H$6=TRUE,I116*Содержание!$H$8*$I$4*(1+'4 Доп.опции'!$V$44),I116*Содержание!$H$8*$I$4),0)</f>
        <v>37990</v>
      </c>
      <c r="J16" s="219">
        <f>ROUND(IF($H$6=TRUE,J116*Содержание!$H$8*$I$4*(1+'4 Доп.опции'!$V$44),J116*Содержание!$H$8*$I$4),0)</f>
        <v>38123</v>
      </c>
      <c r="K16" s="219">
        <f>ROUND(IF($H$6=TRUE,K116*Содержание!$H$8*$I$4*(1+'4 Доп.опции'!$V$44),K116*Содержание!$H$8*$I$4),0)</f>
        <v>39130</v>
      </c>
      <c r="L16" s="219">
        <f>ROUND(IF($H$6=TRUE,L116*Содержание!$H$8*$I$4*(1+'4 Доп.опции'!$V$44),L116*Содержание!$H$8*$I$4),0)</f>
        <v>38929</v>
      </c>
      <c r="M16" s="219">
        <f>ROUND(IF($H$6=TRUE,M116*Содержание!$H$8*$I$4*(1+'4 Доп.опции'!$V$44),M116*Содержание!$H$8*$I$4),0)</f>
        <v>41210</v>
      </c>
      <c r="N16" s="219">
        <f>ROUND(IF($H$6=TRUE,N116*Содержание!$H$8*$I$4*(1+'4 Доп.опции'!$V$44),N116*Содержание!$H$8*$I$4),0)</f>
        <v>44500</v>
      </c>
      <c r="O16" s="219">
        <f>ROUND(IF($H$6=TRUE,O116*Содержание!$H$8*$I$4*(1+'4 Доп.опции'!$V$44),O116*Содержание!$H$8*$I$4),0)</f>
        <v>47856</v>
      </c>
      <c r="P16" s="219">
        <f>ROUND(IF($H$6=TRUE,P116*Содержание!$H$8*$I$4*(1+'4 Доп.опции'!$V$44),P116*Содержание!$H$8*$I$4),0)</f>
        <v>51211</v>
      </c>
      <c r="Q16" s="218">
        <f>ROUND(Q116*Содержание!$H$8*$I$4,0)</f>
        <v>53426</v>
      </c>
      <c r="R16" s="218">
        <f>ROUND(R116*Содержание!$H$8*$I$4,0)</f>
        <v>52486</v>
      </c>
      <c r="S16" s="218">
        <f>ROUND(S116*Содержание!$H$8*$I$4,0)</f>
        <v>54701</v>
      </c>
      <c r="T16" s="218">
        <f>ROUND(T116*Содержание!$H$8*$I$4,0)</f>
        <v>58125</v>
      </c>
      <c r="U16" s="218">
        <f>ROUND(U116*Содержание!$H$8*$I$4,0)</f>
        <v>59332</v>
      </c>
      <c r="V16" s="218">
        <f>ROUND(V116*Содержание!$H$8*$I$4,0)</f>
        <v>58259</v>
      </c>
      <c r="W16" s="218">
        <f>ROUND(W116*Содержание!$H$8*$I$4,0)</f>
        <v>61145</v>
      </c>
      <c r="X16" s="218">
        <f>ROUND(X116*Содержание!$H$8*$I$4,0)</f>
        <v>64165</v>
      </c>
      <c r="Y16" s="218">
        <f>ROUND(Y116*Содержание!$H$8*$I$4,0)</f>
        <v>65239</v>
      </c>
      <c r="Z16" s="218">
        <f>ROUND(Z116*Содержание!$H$8*$I$4,0)</f>
        <v>63830</v>
      </c>
      <c r="AA16" s="218">
        <f>ROUND(AA116*Содержание!$H$8*$I$4,0)</f>
        <v>66850</v>
      </c>
      <c r="AB16" s="218">
        <f>ROUND(AB116*Содержание!$H$8*$I$4,0)</f>
        <v>69871</v>
      </c>
      <c r="AC16" s="218">
        <f>ROUND(AC116*Содержание!$H$8*$I$4,0)</f>
        <v>71279</v>
      </c>
      <c r="AD16" s="218">
        <f>ROUND(AD116*Содержание!$H$8*$I$4,0)</f>
        <v>71279</v>
      </c>
      <c r="AE16" s="218">
        <f>ROUND(AE116*Содержание!$H$8*$I$4,0)</f>
        <v>72689</v>
      </c>
      <c r="AF16" s="218">
        <f>ROUND(AF116*Содержание!$H$8*$I$4,0)</f>
        <v>77186</v>
      </c>
      <c r="AG16" s="218">
        <f>ROUND(AG116*Содержание!$H$8*$I$4,0)</f>
        <v>81884</v>
      </c>
      <c r="AH16" s="218">
        <f>ROUND(AH116*Содержание!$H$8*$I$4,0)</f>
        <v>81012</v>
      </c>
      <c r="AI16" s="218">
        <f>ROUND(AI116*Содержание!$H$8*$I$4,0)</f>
        <v>82488</v>
      </c>
      <c r="AJ16" s="218">
        <f>ROUND(AJ116*Содержание!$H$8*$I$4,0)</f>
        <v>86448</v>
      </c>
    </row>
    <row r="17" spans="1:36" x14ac:dyDescent="0.25">
      <c r="A17" s="44">
        <v>2000</v>
      </c>
      <c r="B17" s="218">
        <f>ROUND(B117*Содержание!$H$8*$I$4,0)</f>
        <v>31008</v>
      </c>
      <c r="C17" s="219">
        <f>ROUND(IF($H$6=TRUE,C117*Содержание!$H$8*$I$4*(1+'4 Доп.опции'!$V$44),C117*Содержание!$H$8*$I$4),0)</f>
        <v>31546</v>
      </c>
      <c r="D17" s="219">
        <f>ROUND(IF($H$6=TRUE,D117*Содержание!$H$8*$I$4*(1+'4 Доп.опции'!$V$44),D117*Содержание!$H$8*$I$4),0)</f>
        <v>33224</v>
      </c>
      <c r="E17" s="219">
        <f>ROUND(IF($H$6=TRUE,E117*Содержание!$H$8*$I$4*(1+'4 Доп.опции'!$V$44),E117*Содержание!$H$8*$I$4),0)</f>
        <v>33693</v>
      </c>
      <c r="F17" s="219">
        <f>ROUND(IF($H$6=TRUE,F117*Содержание!$H$8*$I$4*(1+'4 Доп.опции'!$V$44),F117*Содержание!$H$8*$I$4),0)</f>
        <v>34163</v>
      </c>
      <c r="G17" s="219">
        <f>ROUND(IF($H$6=TRUE,G117*Содержание!$H$8*$I$4*(1+'4 Доп.опции'!$V$44),G117*Содержание!$H$8*$I$4),0)</f>
        <v>32553</v>
      </c>
      <c r="H17" s="219">
        <f>ROUND(IF($H$6=TRUE,H117*Содержание!$H$8*$I$4*(1+'4 Доп.опции'!$V$44),H117*Содержание!$H$8*$I$4),0)</f>
        <v>34767</v>
      </c>
      <c r="I17" s="219">
        <f>ROUND(IF($H$6=TRUE,I117*Содержание!$H$8*$I$4*(1+'4 Доп.опции'!$V$44),I117*Содержание!$H$8*$I$4),0)</f>
        <v>36177</v>
      </c>
      <c r="J17" s="219">
        <f>ROUND(IF($H$6=TRUE,J117*Содержание!$H$8*$I$4*(1+'4 Доп.опции'!$V$44),J117*Содержание!$H$8*$I$4),0)</f>
        <v>38123</v>
      </c>
      <c r="K17" s="219">
        <f>ROUND(IF($H$6=TRUE,K117*Содержание!$H$8*$I$4*(1+'4 Доп.опции'!$V$44),K117*Содержание!$H$8*$I$4),0)</f>
        <v>41815</v>
      </c>
      <c r="L17" s="219">
        <f>ROUND(IF($H$6=TRUE,L117*Содержание!$H$8*$I$4*(1+'4 Доп.опции'!$V$44),L117*Содержание!$H$8*$I$4),0)</f>
        <v>44230</v>
      </c>
      <c r="M17" s="219">
        <f>ROUND(IF($H$6=TRUE,M117*Содержание!$H$8*$I$4*(1+'4 Доп.опции'!$V$44),M117*Содержание!$H$8*$I$4),0)</f>
        <v>45037</v>
      </c>
      <c r="N17" s="219">
        <f>ROUND(IF($H$6=TRUE,N117*Содержание!$H$8*$I$4*(1+'4 Доп.опции'!$V$44),N117*Содержание!$H$8*$I$4),0)</f>
        <v>45708</v>
      </c>
      <c r="O17" s="219">
        <f>ROUND(IF($H$6=TRUE,O117*Содержание!$H$8*$I$4*(1+'4 Доп.опции'!$V$44),O117*Содержание!$H$8*$I$4),0)</f>
        <v>48393</v>
      </c>
      <c r="P17" s="219">
        <f>ROUND(IF($H$6=TRUE,P117*Содержание!$H$8*$I$4*(1+'4 Доп.опции'!$V$44),P117*Содержание!$H$8*$I$4),0)</f>
        <v>50943</v>
      </c>
      <c r="Q17" s="218">
        <f>ROUND(Q117*Содержание!$H$8*$I$4,0)</f>
        <v>54298</v>
      </c>
      <c r="R17" s="218">
        <f>ROUND(R117*Содержание!$H$8*$I$4,0)</f>
        <v>54835</v>
      </c>
      <c r="S17" s="218">
        <f>ROUND(S117*Содержание!$H$8*$I$4,0)</f>
        <v>57184</v>
      </c>
      <c r="T17" s="218">
        <f>ROUND(T117*Содержание!$H$8*$I$4,0)</f>
        <v>58930</v>
      </c>
      <c r="U17" s="218">
        <f>ROUND(U117*Содержание!$H$8*$I$4,0)</f>
        <v>60742</v>
      </c>
      <c r="V17" s="218">
        <f>ROUND(V117*Содержание!$H$8*$I$4,0)</f>
        <v>60273</v>
      </c>
      <c r="W17" s="218">
        <f>ROUND(W117*Содержание!$H$8*$I$4,0)</f>
        <v>63830</v>
      </c>
      <c r="X17" s="218">
        <f>ROUND(X117*Содержание!$H$8*$I$4,0)</f>
        <v>65037</v>
      </c>
      <c r="Y17" s="218">
        <f>ROUND(Y117*Содержание!$H$8*$I$4,0)</f>
        <v>66783</v>
      </c>
      <c r="Z17" s="218">
        <f>ROUND(Z117*Содержание!$H$8*$I$4,0)</f>
        <v>66581</v>
      </c>
      <c r="AA17" s="218">
        <f>ROUND(AA117*Содержание!$H$8*$I$4,0)</f>
        <v>69937</v>
      </c>
      <c r="AB17" s="218">
        <f>ROUND(AB117*Содержание!$H$8*$I$4,0)</f>
        <v>70608</v>
      </c>
      <c r="AC17" s="218">
        <f>ROUND(AC117*Содержание!$H$8*$I$4,0)</f>
        <v>72890</v>
      </c>
      <c r="AD17" s="218">
        <f>ROUND(AD117*Содержание!$H$8*$I$4,0)</f>
        <v>74367</v>
      </c>
      <c r="AE17" s="218">
        <f>ROUND(AE117*Содержание!$H$8*$I$4,0)</f>
        <v>75777</v>
      </c>
      <c r="AF17" s="218">
        <f>ROUND(AF117*Содержание!$H$8*$I$4,0)</f>
        <v>76985</v>
      </c>
      <c r="AG17" s="218">
        <f>ROUND(AG117*Содержание!$H$8*$I$4,0)</f>
        <v>80274</v>
      </c>
      <c r="AH17" s="218">
        <f>ROUND(AH117*Содержание!$H$8*$I$4,0)</f>
        <v>81817</v>
      </c>
      <c r="AI17" s="218">
        <f>ROUND(AI117*Содержание!$H$8*$I$4,0)</f>
        <v>85911</v>
      </c>
      <c r="AJ17" s="218">
        <f>ROUND(AJ117*Содержание!$H$8*$I$4,0)</f>
        <v>83025</v>
      </c>
    </row>
    <row r="18" spans="1:36" x14ac:dyDescent="0.25">
      <c r="A18" s="44">
        <v>2125</v>
      </c>
      <c r="B18" s="219">
        <f>ROUND(IF($H$6=TRUE,B118*Содержание!$H$8*$I$4*(1+'4 Доп.опции'!$V$44),B118*Содержание!$H$8*$I$4),0)</f>
        <v>32351</v>
      </c>
      <c r="C18" s="219">
        <f>ROUND(IF($H$6=TRUE,C118*Содержание!$H$8*$I$4*(1+'4 Доп.опции'!$V$44),C118*Содержание!$H$8*$I$4),0)</f>
        <v>32888</v>
      </c>
      <c r="D18" s="219">
        <f>ROUND(IF($H$6=TRUE,D118*Содержание!$H$8*$I$4*(1+'4 Доп.опции'!$V$44),D118*Содержание!$H$8*$I$4),0)</f>
        <v>33559</v>
      </c>
      <c r="E18" s="219">
        <f>ROUND(IF($H$6=TRUE,E118*Содержание!$H$8*$I$4*(1+'4 Доп.опции'!$V$44),E118*Содержание!$H$8*$I$4),0)</f>
        <v>33828</v>
      </c>
      <c r="F18" s="219">
        <f>ROUND(IF($H$6=TRUE,F118*Содержание!$H$8*$I$4*(1+'4 Доп.опции'!$V$44),F118*Содержание!$H$8*$I$4),0)</f>
        <v>34566</v>
      </c>
      <c r="G18" s="219">
        <f>ROUND(IF($H$6=TRUE,G118*Содержание!$H$8*$I$4*(1+'4 Доп.опции'!$V$44),G118*Содержание!$H$8*$I$4),0)</f>
        <v>32955</v>
      </c>
      <c r="H18" s="219">
        <f>ROUND(IF($H$6=TRUE,H118*Содержание!$H$8*$I$4*(1+'4 Доп.опции'!$V$44),H118*Содержание!$H$8*$I$4),0)</f>
        <v>34902</v>
      </c>
      <c r="I18" s="219">
        <f>ROUND(IF($H$6=TRUE,I118*Содержание!$H$8*$I$4*(1+'4 Доп.опции'!$V$44),I118*Содержание!$H$8*$I$4),0)</f>
        <v>36378</v>
      </c>
      <c r="J18" s="219">
        <f>ROUND(IF($H$6=TRUE,J118*Содержание!$H$8*$I$4*(1+'4 Доп.опции'!$V$44),J118*Содержание!$H$8*$I$4),0)</f>
        <v>38392</v>
      </c>
      <c r="K18" s="219">
        <f>ROUND(IF($H$6=TRUE,K118*Содержание!$H$8*$I$4*(1+'4 Доп.опции'!$V$44),K118*Содержание!$H$8*$I$4),0)</f>
        <v>40606</v>
      </c>
      <c r="L18" s="219">
        <f>ROUND(IF($H$6=TRUE,L118*Содержание!$H$8*$I$4*(1+'4 Доп.опции'!$V$44),L118*Содержание!$H$8*$I$4),0)</f>
        <v>42688</v>
      </c>
      <c r="M18" s="219">
        <f>ROUND(IF($H$6=TRUE,M118*Содержание!$H$8*$I$4*(1+'4 Доп.опции'!$V$44),M118*Содержание!$H$8*$I$4),0)</f>
        <v>44902</v>
      </c>
      <c r="N18" s="219">
        <f>ROUND(IF($H$6=TRUE,N118*Содержание!$H$8*$I$4*(1+'4 Доп.опции'!$V$44),N118*Содержание!$H$8*$I$4),0)</f>
        <v>45708</v>
      </c>
      <c r="O18" s="219">
        <f>ROUND(IF($H$6=TRUE,O118*Содержание!$H$8*$I$4*(1+'4 Доп.опции'!$V$44),O118*Содержание!$H$8*$I$4),0)</f>
        <v>45573</v>
      </c>
      <c r="P18" s="219">
        <f>ROUND(IF($H$6=TRUE,P118*Содержание!$H$8*$I$4*(1+'4 Доп.опции'!$V$44),P118*Содержание!$H$8*$I$4),0)</f>
        <v>47856</v>
      </c>
      <c r="Q18" s="218">
        <f>ROUND(Q118*Содержание!$H$8*$I$4,0)</f>
        <v>53359</v>
      </c>
      <c r="R18" s="218">
        <f>ROUND(R118*Содержание!$H$8*$I$4,0)</f>
        <v>54232</v>
      </c>
      <c r="S18" s="218">
        <f>ROUND(S118*Содержание!$H$8*$I$4,0)</f>
        <v>54769</v>
      </c>
      <c r="T18" s="218">
        <f>ROUND(T118*Содержание!$H$8*$I$4,0)</f>
        <v>56513</v>
      </c>
      <c r="U18" s="218">
        <f>ROUND(U118*Содержание!$H$8*$I$4,0)</f>
        <v>59534</v>
      </c>
      <c r="V18" s="218">
        <f>ROUND(V118*Содержание!$H$8*$I$4,0)</f>
        <v>60205</v>
      </c>
      <c r="W18" s="218">
        <f>ROUND(W118*Содержание!$H$8*$I$4,0)</f>
        <v>60273</v>
      </c>
      <c r="X18" s="218">
        <f>ROUND(X118*Содержание!$H$8*$I$4,0)</f>
        <v>62219</v>
      </c>
      <c r="Y18" s="218">
        <f>ROUND(Y118*Содержание!$H$8*$I$4,0)</f>
        <v>66044</v>
      </c>
      <c r="Z18" s="218">
        <f>ROUND(Z118*Содержание!$H$8*$I$4,0)</f>
        <v>67252</v>
      </c>
      <c r="AA18" s="218">
        <f>ROUND(AA118*Содержание!$H$8*$I$4,0)</f>
        <v>67722</v>
      </c>
      <c r="AB18" s="218">
        <f>ROUND(AB118*Содержание!$H$8*$I$4,0)</f>
        <v>68796</v>
      </c>
      <c r="AC18" s="218">
        <f>ROUND(AC118*Содержание!$H$8*$I$4,0)</f>
        <v>70138</v>
      </c>
      <c r="AD18" s="218">
        <f>ROUND(AD118*Содержание!$H$8*$I$4,0)</f>
        <v>73091</v>
      </c>
      <c r="AE18" s="218">
        <f>ROUND(AE118*Содержание!$H$8*$I$4,0)</f>
        <v>78327</v>
      </c>
      <c r="AF18" s="218">
        <f>ROUND(AF118*Содержание!$H$8*$I$4,0)</f>
        <v>72824</v>
      </c>
      <c r="AG18" s="218">
        <f>ROUND(AG118*Содержание!$H$8*$I$4,0)</f>
        <v>77253</v>
      </c>
      <c r="AH18" s="218">
        <f>ROUND(AH118*Содержание!$H$8*$I$4,0)</f>
        <v>80274</v>
      </c>
      <c r="AI18" s="218">
        <f>ROUND(AI118*Содержание!$H$8*$I$4,0)</f>
        <v>89670</v>
      </c>
      <c r="AJ18" s="218">
        <f>ROUND(AJ118*Содержание!$H$8*$I$4,0)</f>
        <v>79132</v>
      </c>
    </row>
    <row r="19" spans="1:36" x14ac:dyDescent="0.25">
      <c r="A19" s="44">
        <v>2250</v>
      </c>
      <c r="B19" s="219">
        <f>ROUND(IF($H$6=TRUE,B119*Содержание!$H$8*$I$4*(1+'4 Доп.опции'!$V$44),B119*Содержание!$H$8*$I$4),0)</f>
        <v>33425</v>
      </c>
      <c r="C19" s="219">
        <f>ROUND(IF($H$6=TRUE,C119*Содержание!$H$8*$I$4*(1+'4 Доп.опции'!$V$44),C119*Содержание!$H$8*$I$4),0)</f>
        <v>34163</v>
      </c>
      <c r="D19" s="219">
        <f>ROUND(IF($H$6=TRUE,D119*Содержание!$H$8*$I$4*(1+'4 Доп.опции'!$V$44),D119*Содержание!$H$8*$I$4),0)</f>
        <v>34163</v>
      </c>
      <c r="E19" s="219">
        <f>ROUND(IF($H$6=TRUE,E119*Содержание!$H$8*$I$4*(1+'4 Доп.опции'!$V$44),E119*Содержание!$H$8*$I$4),0)</f>
        <v>34163</v>
      </c>
      <c r="F19" s="219">
        <f>ROUND(IF($H$6=TRUE,F119*Содержание!$H$8*$I$4*(1+'4 Доп.опции'!$V$44),F119*Содержание!$H$8*$I$4),0)</f>
        <v>34834</v>
      </c>
      <c r="G19" s="219">
        <f>ROUND(IF($H$6=TRUE,G119*Содержание!$H$8*$I$4*(1+'4 Доп.опции'!$V$44),G119*Содержание!$H$8*$I$4),0)</f>
        <v>33627</v>
      </c>
      <c r="H19" s="219">
        <f>ROUND(IF($H$6=TRUE,H119*Содержание!$H$8*$I$4*(1+'4 Доп.опции'!$V$44),H119*Содержание!$H$8*$I$4),0)</f>
        <v>34902</v>
      </c>
      <c r="I19" s="219">
        <f>ROUND(IF($H$6=TRUE,I119*Содержание!$H$8*$I$4*(1+'4 Доп.опции'!$V$44),I119*Содержание!$H$8*$I$4),0)</f>
        <v>36244</v>
      </c>
      <c r="J19" s="219">
        <f>ROUND(IF($H$6=TRUE,J119*Содержание!$H$8*$I$4*(1+'4 Доп.опции'!$V$44),J119*Содержание!$H$8*$I$4),0)</f>
        <v>38593</v>
      </c>
      <c r="K19" s="219">
        <f>ROUND(IF($H$6=TRUE,K119*Содержание!$H$8*$I$4*(1+'4 Доп.опции'!$V$44),K119*Содержание!$H$8*$I$4),0)</f>
        <v>40069</v>
      </c>
      <c r="L19" s="219">
        <f>ROUND(IF($H$6=TRUE,L119*Содержание!$H$8*$I$4*(1+'4 Доп.опции'!$V$44),L119*Содержание!$H$8*$I$4),0)</f>
        <v>42284</v>
      </c>
      <c r="M19" s="219">
        <f>ROUND(IF($H$6=TRUE,M119*Содержание!$H$8*$I$4*(1+'4 Доп.опции'!$V$44),M119*Содержание!$H$8*$I$4),0)</f>
        <v>44432</v>
      </c>
      <c r="N19" s="219">
        <f>ROUND(IF($H$6=TRUE,N119*Содержание!$H$8*$I$4*(1+'4 Доп.опции'!$V$44),N119*Содержание!$H$8*$I$4),0)</f>
        <v>46715</v>
      </c>
      <c r="O19" s="219">
        <f>ROUND(IF($H$6=TRUE,O119*Содержание!$H$8*$I$4*(1+'4 Доп.опции'!$V$44),O119*Содержание!$H$8*$I$4),0)</f>
        <v>45573</v>
      </c>
      <c r="P19" s="218">
        <f>ROUND(P119*Содержание!$H$8*$I$4,0)</f>
        <v>51077</v>
      </c>
      <c r="Q19" s="218">
        <f>ROUND(Q119*Содержание!$H$8*$I$4,0)</f>
        <v>52889</v>
      </c>
      <c r="R19" s="218">
        <f>ROUND(R119*Содержание!$H$8*$I$4,0)</f>
        <v>54298</v>
      </c>
      <c r="S19" s="218">
        <f>ROUND(S119*Содержание!$H$8*$I$4,0)</f>
        <v>53158</v>
      </c>
      <c r="T19" s="218">
        <f>ROUND(T119*Содержание!$H$8*$I$4,0)</f>
        <v>55372</v>
      </c>
      <c r="U19" s="218">
        <f>ROUND(U119*Содержание!$H$8*$I$4,0)</f>
        <v>56849</v>
      </c>
      <c r="V19" s="218">
        <f>ROUND(V119*Содержание!$H$8*$I$4,0)</f>
        <v>59467</v>
      </c>
      <c r="W19" s="218">
        <f>ROUND(W119*Содержание!$H$8*$I$4,0)</f>
        <v>58595</v>
      </c>
      <c r="X19" s="218">
        <f>ROUND(X119*Содержание!$H$8*$I$4,0)</f>
        <v>60876</v>
      </c>
      <c r="Y19" s="218">
        <f>ROUND(Y119*Содержание!$H$8*$I$4,0)</f>
        <v>64165</v>
      </c>
      <c r="Z19" s="218">
        <f>ROUND(Z119*Содержание!$H$8*$I$4,0)</f>
        <v>66783</v>
      </c>
      <c r="AA19" s="218">
        <f>ROUND(AA119*Содержание!$H$8*$I$4,0)</f>
        <v>65574</v>
      </c>
      <c r="AB19" s="218">
        <f>ROUND(AB119*Содержание!$H$8*$I$4,0)</f>
        <v>67387</v>
      </c>
      <c r="AC19" s="218">
        <f>ROUND(AC119*Содержание!$H$8*$I$4,0)</f>
        <v>69132</v>
      </c>
      <c r="AD19" s="218">
        <f>ROUND(AD119*Содержание!$H$8*$I$4,0)</f>
        <v>74032</v>
      </c>
      <c r="AE19" s="218">
        <f>ROUND(AE119*Содержание!$H$8*$I$4,0)</f>
        <v>79871</v>
      </c>
      <c r="AF19" s="218">
        <f>ROUND(AF119*Содержание!$H$8*$I$4,0)</f>
        <v>73025</v>
      </c>
      <c r="AG19" s="218">
        <f>ROUND(AG119*Содержание!$H$8*$I$4,0)</f>
        <v>76247</v>
      </c>
      <c r="AH19" s="218">
        <f>ROUND(AH119*Содержание!$H$8*$I$4,0)</f>
        <v>81415</v>
      </c>
      <c r="AI19" s="218">
        <f>ROUND(AI119*Содержание!$H$8*$I$4,0)</f>
        <v>91348</v>
      </c>
      <c r="AJ19" s="218">
        <f>ROUND(AJ119*Содержание!$H$8*$I$4,0)</f>
        <v>79401</v>
      </c>
    </row>
    <row r="20" spans="1:36" x14ac:dyDescent="0.25">
      <c r="A20" s="44">
        <v>2375</v>
      </c>
      <c r="B20" s="219">
        <f>ROUND(IF($H$6=TRUE,B120*Содержание!$H$8*$I$4*(1+'4 Доп.опции'!$V$44),B120*Содержание!$H$8*$I$4),0)</f>
        <v>34230</v>
      </c>
      <c r="C20" s="219">
        <f>ROUND(IF($H$6=TRUE,C120*Содержание!$H$8*$I$4*(1+'4 Доп.опции'!$V$44),C120*Содержание!$H$8*$I$4),0)</f>
        <v>34834</v>
      </c>
      <c r="D20" s="219">
        <f>ROUND(IF($H$6=TRUE,D120*Содержание!$H$8*$I$4*(1+'4 Доп.опции'!$V$44),D120*Содержание!$H$8*$I$4),0)</f>
        <v>36579</v>
      </c>
      <c r="E20" s="219">
        <f>ROUND(IF($H$6=TRUE,E120*Содержание!$H$8*$I$4*(1+'4 Доп.опции'!$V$44),E120*Содержание!$H$8*$I$4),0)</f>
        <v>37251</v>
      </c>
      <c r="F20" s="219">
        <f>ROUND(IF($H$6=TRUE,F120*Содержание!$H$8*$I$4*(1+'4 Доп.опции'!$V$44),F120*Содержание!$H$8*$I$4),0)</f>
        <v>37720</v>
      </c>
      <c r="G20" s="219">
        <f>ROUND(IF($H$6=TRUE,G120*Содержание!$H$8*$I$4*(1+'4 Доп.опции'!$V$44),G120*Содержание!$H$8*$I$4),0)</f>
        <v>36244</v>
      </c>
      <c r="H20" s="219">
        <f>ROUND(IF($H$6=TRUE,H120*Содержание!$H$8*$I$4*(1+'4 Доп.опции'!$V$44),H120*Содержание!$H$8*$I$4),0)</f>
        <v>35908</v>
      </c>
      <c r="I20" s="219">
        <f>ROUND(IF($H$6=TRUE,I120*Содержание!$H$8*$I$4*(1+'4 Доп.опции'!$V$44),I120*Содержание!$H$8*$I$4),0)</f>
        <v>37654</v>
      </c>
      <c r="J20" s="219">
        <f>ROUND(IF($H$6=TRUE,J120*Содержание!$H$8*$I$4*(1+'4 Доп.опции'!$V$44),J120*Содержание!$H$8*$I$4),0)</f>
        <v>38325</v>
      </c>
      <c r="K20" s="219">
        <f>ROUND(IF($H$6=TRUE,K120*Содержание!$H$8*$I$4*(1+'4 Доп.опции'!$V$44),K120*Содержание!$H$8*$I$4),0)</f>
        <v>42083</v>
      </c>
      <c r="L20" s="219">
        <f>ROUND(IF($H$6=TRUE,L120*Содержание!$H$8*$I$4*(1+'4 Доп.опции'!$V$44),L120*Содержание!$H$8*$I$4),0)</f>
        <v>44164</v>
      </c>
      <c r="M20" s="219">
        <f>ROUND(IF($H$6=TRUE,M120*Содержание!$H$8*$I$4*(1+'4 Доп.опции'!$V$44),M120*Содержание!$H$8*$I$4),0)</f>
        <v>46647</v>
      </c>
      <c r="N20" s="219">
        <f>ROUND(IF($H$6=TRUE,N120*Содержание!$H$8*$I$4*(1+'4 Доп.опции'!$V$44),N120*Содержание!$H$8*$I$4),0)</f>
        <v>50137</v>
      </c>
      <c r="O20" s="218">
        <f>ROUND(O120*Содержание!$H$8*$I$4,0)</f>
        <v>47922</v>
      </c>
      <c r="P20" s="218">
        <f>ROUND(P120*Содержание!$H$8*$I$4,0)</f>
        <v>51681</v>
      </c>
      <c r="Q20" s="218">
        <f>ROUND(Q120*Содержание!$H$8*$I$4,0)</f>
        <v>54634</v>
      </c>
      <c r="R20" s="218">
        <f>ROUND(R120*Содержание!$H$8*$I$4,0)</f>
        <v>57386</v>
      </c>
      <c r="S20" s="218">
        <f>ROUND(S120*Содержание!$H$8*$I$4,0)</f>
        <v>54298</v>
      </c>
      <c r="T20" s="218">
        <f>ROUND(T120*Содержание!$H$8*$I$4,0)</f>
        <v>56581</v>
      </c>
      <c r="U20" s="218">
        <f>ROUND(U120*Содержание!$H$8*$I$4,0)</f>
        <v>59198</v>
      </c>
      <c r="V20" s="218">
        <f>ROUND(V120*Содержание!$H$8*$I$4,0)</f>
        <v>62152</v>
      </c>
      <c r="W20" s="218">
        <f>ROUND(W120*Содержание!$H$8*$I$4,0)</f>
        <v>59534</v>
      </c>
      <c r="X20" s="218">
        <f>ROUND(X120*Содержание!$H$8*$I$4,0)</f>
        <v>61481</v>
      </c>
      <c r="Y20" s="218">
        <f>ROUND(Y120*Содержание!$H$8*$I$4,0)</f>
        <v>65172</v>
      </c>
      <c r="Z20" s="218">
        <f>ROUND(Z120*Содержание!$H$8*$I$4,0)</f>
        <v>68998</v>
      </c>
      <c r="AA20" s="218">
        <f>ROUND(AA120*Содержание!$H$8*$I$4,0)</f>
        <v>63427</v>
      </c>
      <c r="AB20" s="218">
        <f>ROUND(AB120*Содержание!$H$8*$I$4,0)</f>
        <v>65910</v>
      </c>
      <c r="AC20" s="218">
        <f>ROUND(AC120*Содержание!$H$8*$I$4,0)</f>
        <v>70541</v>
      </c>
      <c r="AD20" s="218">
        <f>ROUND(AD120*Содержание!$H$8*$I$4,0)</f>
        <v>77052</v>
      </c>
      <c r="AE20" s="218">
        <f>ROUND(AE120*Содержание!$H$8*$I$4,0)</f>
        <v>88931</v>
      </c>
      <c r="AF20" s="218">
        <f>ROUND(AF120*Содержание!$H$8*$I$4,0)</f>
        <v>77991</v>
      </c>
      <c r="AG20" s="218">
        <f>ROUND(AG120*Содержание!$H$8*$I$4,0)</f>
        <v>82824</v>
      </c>
      <c r="AH20" s="218">
        <f>ROUND(AH120*Содержание!$H$8*$I$4,0)</f>
        <v>89335</v>
      </c>
      <c r="AI20" s="218">
        <f>ROUND(AI120*Содержание!$H$8*$I$4,0)</f>
        <v>99067</v>
      </c>
      <c r="AJ20" s="218">
        <f>ROUND(AJ120*Содержание!$H$8*$I$4,0)</f>
        <v>85710</v>
      </c>
    </row>
    <row r="21" spans="1:36" x14ac:dyDescent="0.25">
      <c r="A21" s="44">
        <v>2500</v>
      </c>
      <c r="B21" s="219">
        <f>ROUND(IF($H$6=TRUE,B121*Содержание!$H$8*$I$4*(1+'4 Доп.опции'!$V$44),B121*Содержание!$H$8*$I$4),0)</f>
        <v>36579</v>
      </c>
      <c r="C21" s="219">
        <f>ROUND(IF($H$6=TRUE,C121*Содержание!$H$8*$I$4*(1+'4 Доп.опции'!$V$44),C121*Содержание!$H$8*$I$4),0)</f>
        <v>37385</v>
      </c>
      <c r="D21" s="219">
        <f>ROUND(IF($H$6=TRUE,D121*Содержание!$H$8*$I$4*(1+'4 Доп.опции'!$V$44),D121*Содержание!$H$8*$I$4),0)</f>
        <v>39264</v>
      </c>
      <c r="E21" s="219">
        <f>ROUND(IF($H$6=TRUE,E121*Содержание!$H$8*$I$4*(1+'4 Доп.опции'!$V$44),E121*Содержание!$H$8*$I$4),0)</f>
        <v>39868</v>
      </c>
      <c r="F21" s="219">
        <f>ROUND(IF($H$6=TRUE,F121*Содержание!$H$8*$I$4*(1+'4 Доп.опции'!$V$44),F121*Содержание!$H$8*$I$4),0)</f>
        <v>40405</v>
      </c>
      <c r="G21" s="219">
        <f>ROUND(IF($H$6=TRUE,G121*Содержание!$H$8*$I$4*(1+'4 Доп.опции'!$V$44),G121*Содержание!$H$8*$I$4),0)</f>
        <v>43090</v>
      </c>
      <c r="H21" s="219">
        <f>ROUND(IF($H$6=TRUE,H121*Содержание!$H$8*$I$4*(1+'4 Доп.опции'!$V$44),H121*Содержание!$H$8*$I$4),0)</f>
        <v>37788</v>
      </c>
      <c r="I21" s="219">
        <f>ROUND(IF($H$6=TRUE,I121*Содержание!$H$8*$I$4*(1+'4 Доп.опции'!$V$44),I121*Содержание!$H$8*$I$4),0)</f>
        <v>40069</v>
      </c>
      <c r="J21" s="219">
        <f>ROUND(IF($H$6=TRUE,J121*Содержание!$H$8*$I$4*(1+'4 Доп.опции'!$V$44),J121*Содержание!$H$8*$I$4),0)</f>
        <v>43090</v>
      </c>
      <c r="K21" s="219">
        <f>ROUND(IF($H$6=TRUE,K121*Содержание!$H$8*$I$4*(1+'4 Доп.опции'!$V$44),K121*Содержание!$H$8*$I$4),0)</f>
        <v>42688</v>
      </c>
      <c r="L21" s="219">
        <f>ROUND(IF($H$6=TRUE,L121*Содержание!$H$8*$I$4*(1+'4 Доп.опции'!$V$44),L121*Содержание!$H$8*$I$4),0)</f>
        <v>44969</v>
      </c>
      <c r="M21" s="219">
        <f>ROUND(IF($H$6=TRUE,M121*Содержание!$H$8*$I$4*(1+'4 Доп.опции'!$V$44),M121*Содержание!$H$8*$I$4),0)</f>
        <v>48191</v>
      </c>
      <c r="N21" s="218">
        <f>ROUND(N121*Содержание!$H$8*$I$4,0)</f>
        <v>54903</v>
      </c>
      <c r="O21" s="218">
        <f>ROUND(O121*Содержание!$H$8*$I$4,0)</f>
        <v>61883</v>
      </c>
      <c r="P21" s="218">
        <f>ROUND(P121*Содержание!$H$8*$I$4,0)</f>
        <v>64769</v>
      </c>
      <c r="Q21" s="218">
        <f>ROUND(Q121*Содержание!$H$8*$I$4,0)</f>
        <v>64434</v>
      </c>
      <c r="R21" s="218">
        <f>ROUND(R121*Содержание!$H$8*$I$4,0)</f>
        <v>65843</v>
      </c>
      <c r="S21" s="218">
        <f>ROUND(S121*Содержание!$H$8*$I$4,0)</f>
        <v>67454</v>
      </c>
      <c r="T21" s="218">
        <f>ROUND(T121*Содержание!$H$8*$I$4,0)</f>
        <v>68326</v>
      </c>
      <c r="U21" s="218">
        <f>ROUND(U121*Содержание!$H$8*$I$4,0)</f>
        <v>69937</v>
      </c>
      <c r="V21" s="218">
        <f>ROUND(V121*Содержание!$H$8*$I$4,0)</f>
        <v>71615</v>
      </c>
      <c r="W21" s="218">
        <f>ROUND(W121*Содержание!$H$8*$I$4,0)</f>
        <v>73025</v>
      </c>
      <c r="X21" s="218">
        <f>ROUND(X121*Содержание!$H$8*$I$4,0)</f>
        <v>77186</v>
      </c>
      <c r="Y21" s="218">
        <f>ROUND(Y121*Содержание!$H$8*$I$4,0)</f>
        <v>79535</v>
      </c>
      <c r="Z21" s="218">
        <f>ROUND(Z121*Содержание!$H$8*$I$4,0)</f>
        <v>79267</v>
      </c>
      <c r="AA21" s="218">
        <f>ROUND(AA121*Содержание!$H$8*$I$4,0)</f>
        <v>83092</v>
      </c>
      <c r="AB21" s="218">
        <f>ROUND(AB121*Содержание!$H$8*$I$4,0)</f>
        <v>84703</v>
      </c>
      <c r="AC21" s="218">
        <f>ROUND(AC121*Содержание!$H$8*$I$4,0)</f>
        <v>86515</v>
      </c>
      <c r="AD21" s="218">
        <f>ROUND(AD121*Содержание!$H$8*$I$4,0)</f>
        <v>88193</v>
      </c>
      <c r="AE21" s="218">
        <f>ROUND(AE121*Содержание!$H$8*$I$4,0)</f>
        <v>91684</v>
      </c>
      <c r="AF21" s="218">
        <f>ROUND(AF121*Содержание!$H$8*$I$4,0)</f>
        <v>97389</v>
      </c>
      <c r="AG21" s="218">
        <f>ROUND(AG121*Содержание!$H$8*$I$4,0)</f>
        <v>99201</v>
      </c>
      <c r="AH21" s="218">
        <f>ROUND(AH121*Содержание!$H$8*$I$4,0)</f>
        <v>101013</v>
      </c>
      <c r="AI21" s="218">
        <f>ROUND(AI121*Содержание!$H$8*$I$4,0)</f>
        <v>104906</v>
      </c>
      <c r="AJ21" s="218">
        <f>ROUND(AJ121*Содержание!$H$8*$I$4,0)</f>
        <v>106718</v>
      </c>
    </row>
    <row r="22" spans="1:36" x14ac:dyDescent="0.25">
      <c r="A22" s="44">
        <v>2625</v>
      </c>
      <c r="B22" s="219">
        <f>ROUND(IF($H$6=TRUE,B122*Содержание!$H$8*$I$4*(1+'4 Доп.опции'!$V$44),B122*Содержание!$H$8*$I$4),0)</f>
        <v>37385</v>
      </c>
      <c r="C22" s="219">
        <f>ROUND(IF($H$6=TRUE,C122*Содержание!$H$8*$I$4*(1+'4 Доп.опции'!$V$44),C122*Содержание!$H$8*$I$4),0)</f>
        <v>38123</v>
      </c>
      <c r="D22" s="219">
        <f>ROUND(IF($H$6=TRUE,D122*Содержание!$H$8*$I$4*(1+'4 Доп.опции'!$V$44),D122*Содержание!$H$8*$I$4),0)</f>
        <v>39600</v>
      </c>
      <c r="E22" s="219">
        <f>ROUND(IF($H$6=TRUE,E122*Содержание!$H$8*$I$4*(1+'4 Доп.опции'!$V$44),E122*Содержание!$H$8*$I$4),0)</f>
        <v>40271</v>
      </c>
      <c r="F22" s="219">
        <f>ROUND(IF($H$6=TRUE,F122*Содержание!$H$8*$I$4*(1+'4 Доп.опции'!$V$44),F122*Содержание!$H$8*$I$4),0)</f>
        <v>40943</v>
      </c>
      <c r="G22" s="219">
        <f>ROUND(IF($H$6=TRUE,G122*Содержание!$H$8*$I$4*(1+'4 Доп.опции'!$V$44),G122*Содержание!$H$8*$I$4),0)</f>
        <v>44500</v>
      </c>
      <c r="H22" s="219">
        <f>ROUND(IF($H$6=TRUE,H122*Содержание!$H$8*$I$4*(1+'4 Доп.опции'!$V$44),H122*Содержание!$H$8*$I$4),0)</f>
        <v>38190</v>
      </c>
      <c r="I22" s="219">
        <f>ROUND(IF($H$6=TRUE,I122*Содержание!$H$8*$I$4*(1+'4 Доп.опции'!$V$44),I122*Содержание!$H$8*$I$4),0)</f>
        <v>40204</v>
      </c>
      <c r="J22" s="219">
        <f>ROUND(IF($H$6=TRUE,J122*Содержание!$H$8*$I$4*(1+'4 Доп.опции'!$V$44),J122*Содержание!$H$8*$I$4),0)</f>
        <v>43627</v>
      </c>
      <c r="K22" s="219">
        <f>ROUND(IF($H$6=TRUE,K122*Содержание!$H$8*$I$4*(1+'4 Доп.опции'!$V$44),K122*Содержание!$H$8*$I$4),0)</f>
        <v>43493</v>
      </c>
      <c r="L22" s="219">
        <f>ROUND(IF($H$6=TRUE,L122*Содержание!$H$8*$I$4*(1+'4 Доп.опции'!$V$44),L122*Содержание!$H$8*$I$4),0)</f>
        <v>45842</v>
      </c>
      <c r="M22" s="218">
        <f>ROUND(M122*Содержание!$H$8*$I$4,0)</f>
        <v>50674</v>
      </c>
      <c r="N22" s="218">
        <f>ROUND(N122*Содержание!$H$8*$I$4,0)</f>
        <v>55105</v>
      </c>
      <c r="O22" s="218">
        <f>ROUND(O122*Содержание!$H$8*$I$4,0)</f>
        <v>62688</v>
      </c>
      <c r="P22" s="218">
        <f>ROUND(P122*Содержание!$H$8*$I$4,0)</f>
        <v>65037</v>
      </c>
      <c r="Q22" s="218">
        <f>ROUND(Q122*Содержание!$H$8*$I$4,0)</f>
        <v>66447</v>
      </c>
      <c r="R22" s="218">
        <f>ROUND(R122*Содержание!$H$8*$I$4,0)</f>
        <v>66715</v>
      </c>
      <c r="S22" s="218">
        <f>ROUND(S122*Содержание!$H$8*$I$4,0)</f>
        <v>70206</v>
      </c>
      <c r="T22" s="218">
        <f>ROUND(T122*Содержание!$H$8*$I$4,0)</f>
        <v>70541</v>
      </c>
      <c r="U22" s="218">
        <f>ROUND(U122*Содержание!$H$8*$I$4,0)</f>
        <v>71145</v>
      </c>
      <c r="V22" s="218">
        <f>ROUND(V122*Содержание!$H$8*$I$4,0)</f>
        <v>72622</v>
      </c>
      <c r="W22" s="218">
        <f>ROUND(W122*Содержание!$H$8*$I$4,0)</f>
        <v>74636</v>
      </c>
      <c r="X22" s="218">
        <f>ROUND(X122*Содержание!$H$8*$I$4,0)</f>
        <v>78327</v>
      </c>
      <c r="Y22" s="218">
        <f>ROUND(Y122*Содержание!$H$8*$I$4,0)</f>
        <v>80542</v>
      </c>
      <c r="Z22" s="218">
        <f>ROUND(Z122*Содержание!$H$8*$I$4,0)</f>
        <v>81481</v>
      </c>
      <c r="AA22" s="218">
        <f>ROUND(AA122*Содержание!$H$8*$I$4,0)</f>
        <v>85307</v>
      </c>
      <c r="AB22" s="218">
        <f>ROUND(AB122*Содержание!$H$8*$I$4,0)</f>
        <v>88864</v>
      </c>
      <c r="AC22" s="218">
        <f>ROUND(AC122*Содержание!$H$8*$I$4,0)</f>
        <v>88798</v>
      </c>
      <c r="AD22" s="218">
        <f>ROUND(AD122*Содержание!$H$8*$I$4,0)</f>
        <v>90342</v>
      </c>
      <c r="AE22" s="218">
        <f>ROUND(AE122*Содержание!$H$8*$I$4,0)</f>
        <v>95979</v>
      </c>
      <c r="AF22" s="218">
        <f>ROUND(AF122*Содержание!$H$8*$I$4,0)</f>
        <v>100073</v>
      </c>
      <c r="AG22" s="218">
        <f>ROUND(AG122*Содержание!$H$8*$I$4,0)</f>
        <v>101752</v>
      </c>
      <c r="AH22" s="218">
        <f>ROUND(AH122*Содержание!$H$8*$I$4,0)</f>
        <v>103630</v>
      </c>
      <c r="AI22" s="218">
        <f>ROUND(AI122*Содержание!$H$8*$I$4,0)</f>
        <v>109873</v>
      </c>
      <c r="AJ22" s="218">
        <f>ROUND(AJ122*Содержание!$H$8*$I$4,0)</f>
        <v>109537</v>
      </c>
    </row>
    <row r="23" spans="1:36" x14ac:dyDescent="0.25">
      <c r="A23" s="44">
        <v>2750</v>
      </c>
      <c r="B23" s="219">
        <f>ROUND(IF($H$6=TRUE,B123*Содержание!$H$8*$I$4*(1+'4 Доп.опции'!$V$44),B123*Содержание!$H$8*$I$4),0)</f>
        <v>38593</v>
      </c>
      <c r="C23" s="219">
        <f>ROUND(IF($H$6=TRUE,C123*Содержание!$H$8*$I$4*(1+'4 Доп.опции'!$V$44),C123*Содержание!$H$8*$I$4),0)</f>
        <v>39398</v>
      </c>
      <c r="D23" s="219">
        <f>ROUND(IF($H$6=TRUE,D123*Содержание!$H$8*$I$4*(1+'4 Доп.опции'!$V$44),D123*Содержание!$H$8*$I$4),0)</f>
        <v>39734</v>
      </c>
      <c r="E23" s="219">
        <f>ROUND(IF($H$6=TRUE,E123*Содержание!$H$8*$I$4*(1+'4 Доп.опции'!$V$44),E123*Содержание!$H$8*$I$4),0)</f>
        <v>40539</v>
      </c>
      <c r="F23" s="219">
        <f>ROUND(IF($H$6=TRUE,F123*Содержание!$H$8*$I$4*(1+'4 Доп.опции'!$V$44),F123*Содержание!$H$8*$I$4),0)</f>
        <v>40875</v>
      </c>
      <c r="G23" s="219">
        <f>ROUND(IF($H$6=TRUE,G123*Содержание!$H$8*$I$4*(1+'4 Доп.опции'!$V$44),G123*Содержание!$H$8*$I$4),0)</f>
        <v>44366</v>
      </c>
      <c r="H23" s="219">
        <f>ROUND(IF($H$6=TRUE,H123*Содержание!$H$8*$I$4*(1+'4 Доп.опции'!$V$44),H123*Содержание!$H$8*$I$4),0)</f>
        <v>38861</v>
      </c>
      <c r="I23" s="219">
        <f>ROUND(IF($H$6=TRUE,I123*Содержание!$H$8*$I$4*(1+'4 Доп.опции'!$V$44),I123*Содержание!$H$8*$I$4),0)</f>
        <v>40943</v>
      </c>
      <c r="J23" s="219">
        <f>ROUND(IF($H$6=TRUE,J123*Содержание!$H$8*$I$4*(1+'4 Доп.опции'!$V$44),J123*Содержание!$H$8*$I$4),0)</f>
        <v>44164</v>
      </c>
      <c r="K23" s="218">
        <f>ROUND(K123*Содержание!$H$8*$I$4,0)</f>
        <v>45573</v>
      </c>
      <c r="L23" s="218">
        <f>ROUND(L123*Содержание!$H$8*$I$4,0)</f>
        <v>47721</v>
      </c>
      <c r="M23" s="218">
        <f>ROUND(M123*Содержание!$H$8*$I$4,0)</f>
        <v>50943</v>
      </c>
      <c r="N23" s="218">
        <f>ROUND(N123*Содержание!$H$8*$I$4,0)</f>
        <v>55105</v>
      </c>
      <c r="O23" s="218">
        <f>ROUND(O123*Содержание!$H$8*$I$4,0)</f>
        <v>63293</v>
      </c>
      <c r="P23" s="218">
        <f>ROUND(P123*Содержание!$H$8*$I$4,0)</f>
        <v>66581</v>
      </c>
      <c r="Q23" s="218">
        <f>ROUND(Q123*Содержание!$H$8*$I$4,0)</f>
        <v>66044</v>
      </c>
      <c r="R23" s="218">
        <f>ROUND(R123*Содержание!$H$8*$I$4,0)</f>
        <v>66649</v>
      </c>
      <c r="S23" s="218">
        <f>ROUND(S123*Содержание!$H$8*$I$4,0)</f>
        <v>71615</v>
      </c>
      <c r="T23" s="218">
        <f>ROUND(T123*Содержание!$H$8*$I$4,0)</f>
        <v>72824</v>
      </c>
      <c r="U23" s="218">
        <f>ROUND(U123*Содержание!$H$8*$I$4,0)</f>
        <v>73494</v>
      </c>
      <c r="V23" s="218">
        <f>ROUND(V123*Содержание!$H$8*$I$4,0)</f>
        <v>74367</v>
      </c>
      <c r="W23" s="218">
        <f>ROUND(W123*Содержание!$H$8*$I$4,0)</f>
        <v>77118</v>
      </c>
      <c r="X23" s="218">
        <f>ROUND(X123*Содержание!$H$8*$I$4,0)</f>
        <v>80475</v>
      </c>
      <c r="Y23" s="218">
        <f>ROUND(Y123*Содержание!$H$8*$I$4,0)</f>
        <v>80878</v>
      </c>
      <c r="Z23" s="218">
        <f>ROUND(Z123*Содержание!$H$8*$I$4,0)</f>
        <v>81884</v>
      </c>
      <c r="AA23" s="218">
        <f>ROUND(AA123*Содержание!$H$8*$I$4,0)</f>
        <v>86851</v>
      </c>
      <c r="AB23" s="218">
        <f>ROUND(AB123*Содержание!$H$8*$I$4,0)</f>
        <v>89603</v>
      </c>
      <c r="AC23" s="218">
        <f>ROUND(AC123*Содержание!$H$8*$I$4,0)</f>
        <v>91147</v>
      </c>
      <c r="AD23" s="218">
        <f>ROUND(AD123*Содержание!$H$8*$I$4,0)</f>
        <v>93294</v>
      </c>
      <c r="AE23" s="218">
        <f>ROUND(AE123*Содержание!$H$8*$I$4,0)</f>
        <v>98664</v>
      </c>
      <c r="AF23" s="218">
        <f>ROUND(AF123*Содержание!$H$8*$I$4,0)</f>
        <v>100610</v>
      </c>
      <c r="AG23" s="218">
        <f>ROUND(AG123*Содержание!$H$8*$I$4,0)</f>
        <v>103497</v>
      </c>
      <c r="AH23" s="218">
        <f>ROUND(AH123*Содержание!$H$8*$I$4,0)</f>
        <v>106450</v>
      </c>
      <c r="AI23" s="218">
        <f>ROUND(AI123*Содержание!$H$8*$I$4,0)</f>
        <v>112826</v>
      </c>
      <c r="AJ23" s="218">
        <f>ROUND(AJ123*Содержание!$H$8*$I$4,0)</f>
        <v>111550</v>
      </c>
    </row>
    <row r="24" spans="1:36" x14ac:dyDescent="0.25">
      <c r="A24" s="44">
        <v>2875</v>
      </c>
      <c r="B24" s="219">
        <f>ROUND(IF($H$6=TRUE,B124*Содержание!$H$8*$I$4*(1+'4 Доп.опции'!$V$44),B124*Содержание!$H$8*$I$4),0)</f>
        <v>42352</v>
      </c>
      <c r="C24" s="219">
        <f>ROUND(IF($H$6=TRUE,C124*Содержание!$H$8*$I$4*(1+'4 Доп.опции'!$V$44),C124*Содержание!$H$8*$I$4),0)</f>
        <v>43157</v>
      </c>
      <c r="D24" s="219">
        <f>ROUND(IF($H$6=TRUE,D124*Содержание!$H$8*$I$4*(1+'4 Доп.опции'!$V$44),D124*Содержание!$H$8*$I$4),0)</f>
        <v>45439</v>
      </c>
      <c r="E24" s="219">
        <f>ROUND(IF($H$6=TRUE,E124*Содержание!$H$8*$I$4*(1+'4 Доп.опции'!$V$44),E124*Содержание!$H$8*$I$4),0)</f>
        <v>46244</v>
      </c>
      <c r="F24" s="219">
        <f>ROUND(IF($H$6=TRUE,F124*Содержание!$H$8*$I$4*(1+'4 Доп.опции'!$V$44),F124*Содержание!$H$8*$I$4),0)</f>
        <v>47319</v>
      </c>
      <c r="G24" s="219">
        <f>ROUND(IF($H$6=TRUE,G124*Содержание!$H$8*$I$4*(1+'4 Доп.опции'!$V$44),G124*Содержание!$H$8*$I$4),0)</f>
        <v>48728</v>
      </c>
      <c r="H24" s="219">
        <f>ROUND(IF($H$6=TRUE,H124*Содержание!$H$8*$I$4*(1+'4 Доп.опции'!$V$44),H124*Содержание!$H$8*$I$4),0)</f>
        <v>44230</v>
      </c>
      <c r="I24" s="219">
        <f>ROUND(IF($H$6=TRUE,I124*Содержание!$H$8*$I$4*(1+'4 Доп.опции'!$V$44),I124*Содержание!$H$8*$I$4),0)</f>
        <v>46312</v>
      </c>
      <c r="J24" s="218">
        <f>ROUND(J124*Содержание!$H$8*$I$4,0)</f>
        <v>52755</v>
      </c>
      <c r="K24" s="218">
        <f>ROUND(K124*Содержание!$H$8*$I$4,0)</f>
        <v>49802</v>
      </c>
      <c r="L24" s="218">
        <f>ROUND(L124*Содержание!$H$8*$I$4,0)</f>
        <v>61145</v>
      </c>
      <c r="M24" s="218">
        <f>ROUND(M124*Содержание!$H$8*$I$4,0)</f>
        <v>62152</v>
      </c>
      <c r="N24" s="218">
        <f>ROUND(N124*Содержание!$H$8*$I$4,0)</f>
        <v>62688</v>
      </c>
      <c r="O24" s="218">
        <f>ROUND(O124*Содержание!$H$8*$I$4,0)</f>
        <v>66514</v>
      </c>
      <c r="P24" s="218">
        <f>ROUND(P124*Содержание!$H$8*$I$4,0)</f>
        <v>69937</v>
      </c>
      <c r="Q24" s="218">
        <f>ROUND(Q124*Содержание!$H$8*$I$4,0)</f>
        <v>70742</v>
      </c>
      <c r="R24" s="218">
        <f>ROUND(R124*Содержание!$H$8*$I$4,0)</f>
        <v>72420</v>
      </c>
      <c r="S24" s="218">
        <f>ROUND(S124*Содержание!$H$8*$I$4,0)</f>
        <v>74300</v>
      </c>
      <c r="T24" s="218">
        <f>ROUND(T124*Содержание!$H$8*$I$4,0)</f>
        <v>81012</v>
      </c>
      <c r="U24" s="218">
        <f>ROUND(U124*Содержание!$H$8*$I$4,0)</f>
        <v>80475</v>
      </c>
      <c r="V24" s="218">
        <f>ROUND(V124*Содержание!$H$8*$I$4,0)</f>
        <v>80475</v>
      </c>
      <c r="W24" s="218">
        <f>ROUND(W124*Содержание!$H$8*$I$4,0)</f>
        <v>82958</v>
      </c>
      <c r="X24" s="218">
        <f>ROUND(X124*Содержание!$H$8*$I$4,0)</f>
        <v>86113</v>
      </c>
      <c r="Y24" s="218">
        <f>ROUND(Y124*Содержание!$H$8*$I$4,0)</f>
        <v>87321</v>
      </c>
      <c r="Z24" s="218">
        <f>ROUND(Z124*Содержание!$H$8*$I$4,0)</f>
        <v>89335</v>
      </c>
      <c r="AA24" s="218">
        <f>ROUND(AA124*Содержание!$H$8*$I$4,0)</f>
        <v>90811</v>
      </c>
      <c r="AB24" s="218">
        <f>ROUND(AB124*Содержание!$H$8*$I$4,0)</f>
        <v>94637</v>
      </c>
      <c r="AC24" s="218">
        <f>ROUND(AC124*Содержание!$H$8*$I$4,0)</f>
        <v>98328</v>
      </c>
      <c r="AD24" s="218">
        <f>ROUND(AD124*Содержание!$H$8*$I$4,0)</f>
        <v>100274</v>
      </c>
      <c r="AE24" s="218">
        <f>ROUND(AE124*Содержание!$H$8*$I$4,0)</f>
        <v>104369</v>
      </c>
      <c r="AF24" s="218">
        <f>ROUND(AF124*Содержание!$H$8*$I$4,0)</f>
        <v>108530</v>
      </c>
      <c r="AG24" s="218">
        <f>ROUND(AG124*Содержание!$H$8*$I$4,0)</f>
        <v>111819</v>
      </c>
      <c r="AH24" s="218">
        <f>ROUND(AH124*Содержание!$H$8*$I$4,0)</f>
        <v>113698</v>
      </c>
      <c r="AI24" s="218">
        <f>ROUND(AI124*Содержание!$H$8*$I$4,0)</f>
        <v>117054</v>
      </c>
      <c r="AJ24" s="218">
        <f>ROUND(AJ124*Содержание!$H$8*$I$4,0)</f>
        <v>121552</v>
      </c>
    </row>
    <row r="25" spans="1:36" x14ac:dyDescent="0.25">
      <c r="A25" s="44">
        <v>3000</v>
      </c>
      <c r="B25" s="219">
        <f>ROUND(IF($H$6=TRUE,B125*Содержание!$H$8*$I$4*(1+'4 Доп.опции'!$V$44),B125*Содержание!$H$8*$I$4),0)</f>
        <v>43493</v>
      </c>
      <c r="C25" s="219">
        <f>ROUND(IF($H$6=TRUE,C125*Содержание!$H$8*$I$4*(1+'4 Доп.опции'!$V$44),C125*Содержание!$H$8*$I$4),0)</f>
        <v>44432</v>
      </c>
      <c r="D25" s="219">
        <f>ROUND(IF($H$6=TRUE,D125*Содержание!$H$8*$I$4*(1+'4 Доп.опции'!$V$44),D125*Содержание!$H$8*$I$4),0)</f>
        <v>46580</v>
      </c>
      <c r="E25" s="219">
        <f>ROUND(IF($H$6=TRUE,E125*Содержание!$H$8*$I$4*(1+'4 Доп.опции'!$V$44),E125*Содержание!$H$8*$I$4),0)</f>
        <v>47386</v>
      </c>
      <c r="F25" s="219">
        <f>ROUND(IF($H$6=TRUE,F125*Содержание!$H$8*$I$4*(1+'4 Доп.опции'!$V$44),F125*Содержание!$H$8*$I$4),0)</f>
        <v>47586</v>
      </c>
      <c r="G25" s="219">
        <f>ROUND(IF($H$6=TRUE,G125*Содержание!$H$8*$I$4*(1+'4 Доп.опции'!$V$44),G125*Содержание!$H$8*$I$4),0)</f>
        <v>51278</v>
      </c>
      <c r="H25" s="219">
        <f>ROUND(IF($H$6=TRUE,H125*Содержание!$H$8*$I$4*(1+'4 Доп.опции'!$V$44),H125*Содержание!$H$8*$I$4),0)</f>
        <v>54835</v>
      </c>
      <c r="I25" s="218">
        <f>ROUND(I125*Содержание!$H$8*$I$4,0)</f>
        <v>56178</v>
      </c>
      <c r="J25" s="218">
        <f>ROUND(J125*Содержание!$H$8*$I$4,0)</f>
        <v>57184</v>
      </c>
      <c r="K25" s="218">
        <f>ROUND(K125*Содержание!$H$8*$I$4,0)</f>
        <v>61816</v>
      </c>
      <c r="L25" s="218">
        <f>ROUND(L125*Содержание!$H$8*$I$4,0)</f>
        <v>60407</v>
      </c>
      <c r="M25" s="218">
        <f>ROUND(M125*Содержание!$H$8*$I$4,0)</f>
        <v>62420</v>
      </c>
      <c r="N25" s="218">
        <f>ROUND(N125*Содержание!$H$8*$I$4,0)</f>
        <v>64232</v>
      </c>
      <c r="O25" s="218">
        <f>ROUND(O125*Содержание!$H$8*$I$4,0)</f>
        <v>70407</v>
      </c>
      <c r="P25" s="218">
        <f>ROUND(P125*Содержание!$H$8*$I$4,0)</f>
        <v>74098</v>
      </c>
      <c r="Q25" s="218">
        <f>ROUND(Q125*Содержание!$H$8*$I$4,0)</f>
        <v>75039</v>
      </c>
      <c r="R25" s="218">
        <f>ROUND(R125*Содержание!$H$8*$I$4,0)</f>
        <v>76851</v>
      </c>
      <c r="S25" s="218">
        <f>ROUND(S125*Содержание!$H$8*$I$4,0)</f>
        <v>81617</v>
      </c>
      <c r="T25" s="218">
        <f>ROUND(T125*Содержание!$H$8*$I$4,0)</f>
        <v>85173</v>
      </c>
      <c r="U25" s="218">
        <f>ROUND(U125*Содержание!$H$8*$I$4,0)</f>
        <v>84637</v>
      </c>
      <c r="V25" s="218">
        <f>ROUND(V125*Содержание!$H$8*$I$4,0)</f>
        <v>85643</v>
      </c>
      <c r="W25" s="218">
        <f>ROUND(W125*Содержание!$H$8*$I$4,0)</f>
        <v>88059</v>
      </c>
      <c r="X25" s="218">
        <f>ROUND(X125*Содержание!$H$8*$I$4,0)</f>
        <v>91617</v>
      </c>
      <c r="Y25" s="218">
        <f>ROUND(Y125*Содержание!$H$8*$I$4,0)</f>
        <v>91952</v>
      </c>
      <c r="Z25" s="218">
        <f>ROUND(Z125*Содержание!$H$8*$I$4,0)</f>
        <v>93966</v>
      </c>
      <c r="AA25" s="218">
        <f>ROUND(AA125*Содержание!$H$8*$I$4,0)</f>
        <v>96650</v>
      </c>
      <c r="AB25" s="218">
        <f>ROUND(AB125*Содержание!$H$8*$I$4,0)</f>
        <v>99805</v>
      </c>
      <c r="AC25" s="218">
        <f>ROUND(AC125*Содержание!$H$8*$I$4,0)</f>
        <v>103832</v>
      </c>
      <c r="AD25" s="218">
        <f>ROUND(AD125*Содержание!$H$8*$I$4,0)</f>
        <v>105644</v>
      </c>
      <c r="AE25" s="218">
        <f>ROUND(AE125*Содержание!$H$8*$I$4,0)</f>
        <v>112155</v>
      </c>
      <c r="AF25" s="218">
        <f>ROUND(AF125*Содержание!$H$8*$I$4,0)</f>
        <v>116718</v>
      </c>
      <c r="AG25" s="218">
        <f>ROUND(AG125*Содержание!$H$8*$I$4,0)</f>
        <v>120276</v>
      </c>
      <c r="AH25" s="218">
        <f>ROUND(AH125*Содержание!$H$8*$I$4,0)</f>
        <v>122357</v>
      </c>
      <c r="AI25" s="218">
        <f>ROUND(AI125*Содержание!$H$8*$I$4,0)</f>
        <v>125915</v>
      </c>
      <c r="AJ25" s="218">
        <f>ROUND(AJ125*Содержание!$H$8*$I$4,0)</f>
        <v>129337</v>
      </c>
    </row>
    <row r="26" spans="1:36" s="150" customFormat="1" ht="4.5" customHeight="1" x14ac:dyDescent="0.25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</row>
    <row r="27" spans="1:36" ht="13.5" customHeight="1" x14ac:dyDescent="0.3">
      <c r="A27" s="57"/>
      <c r="B27" s="154" t="str">
        <f>IF($H$6=TRUE,"указаны цены на ворота с торсионными пружинами","указаны цены на ворота с пружинами растяжения.Наценка за торсионные пружины стандартного монтажа в зоне с зеленой заливкой = 5 %")</f>
        <v>указаны цены на ворота с пружинами растяжения.Наценка за торсионные пружины стандартного монтажа в зоне с зеленой заливкой = 5 %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.75" thickBot="1" x14ac:dyDescent="0.3">
      <c r="A28" s="1" t="s">
        <v>478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43" t="s">
        <v>120</v>
      </c>
      <c r="B29" s="45">
        <v>1750</v>
      </c>
      <c r="C29" s="45">
        <v>1875</v>
      </c>
      <c r="D29" s="45">
        <v>2000</v>
      </c>
      <c r="E29" s="45">
        <v>2125</v>
      </c>
      <c r="F29" s="45">
        <v>2250</v>
      </c>
      <c r="G29" s="45">
        <v>2375</v>
      </c>
      <c r="H29" s="45">
        <v>2500</v>
      </c>
      <c r="I29" s="45">
        <v>2625</v>
      </c>
      <c r="J29" s="45">
        <v>2750</v>
      </c>
      <c r="K29" s="45">
        <v>2875</v>
      </c>
      <c r="L29" s="45">
        <v>3000</v>
      </c>
      <c r="M29" s="45">
        <v>3125</v>
      </c>
      <c r="N29" s="45">
        <v>3250</v>
      </c>
      <c r="O29" s="45">
        <v>3375</v>
      </c>
      <c r="P29" s="45">
        <v>3500</v>
      </c>
      <c r="Q29" s="45">
        <v>3625</v>
      </c>
      <c r="R29" s="45">
        <v>3750</v>
      </c>
      <c r="S29" s="45">
        <v>3875</v>
      </c>
      <c r="T29" s="45">
        <v>4000</v>
      </c>
      <c r="U29" s="45">
        <v>4125</v>
      </c>
      <c r="V29" s="45">
        <v>4250</v>
      </c>
      <c r="W29" s="45">
        <v>4375</v>
      </c>
      <c r="X29" s="45">
        <v>4500</v>
      </c>
      <c r="Y29" s="45">
        <v>4625</v>
      </c>
      <c r="Z29" s="45">
        <v>4750</v>
      </c>
      <c r="AA29" s="45">
        <v>4875</v>
      </c>
      <c r="AB29" s="45">
        <v>5000</v>
      </c>
      <c r="AC29" s="45">
        <v>5125</v>
      </c>
      <c r="AD29" s="45">
        <v>5250</v>
      </c>
      <c r="AE29" s="45">
        <v>5375</v>
      </c>
      <c r="AF29" s="45">
        <v>5500</v>
      </c>
      <c r="AG29" s="45">
        <v>5625</v>
      </c>
      <c r="AH29" s="45">
        <v>5750</v>
      </c>
      <c r="AI29" s="45">
        <v>5875</v>
      </c>
      <c r="AJ29" s="45">
        <v>6000</v>
      </c>
    </row>
    <row r="30" spans="1:36" x14ac:dyDescent="0.25">
      <c r="A30" s="44">
        <v>1750</v>
      </c>
      <c r="B30" s="205">
        <f>ROUND(AM115*Содержание!$H$8*$I$4,0)</f>
        <v>32150</v>
      </c>
      <c r="C30" s="205">
        <f>ROUND(AN115*Содержание!$H$8*$I$4,0)</f>
        <v>32888</v>
      </c>
      <c r="D30" s="205">
        <f>ROUND(AO115*Содержание!$H$8*$I$4,0)</f>
        <v>33491</v>
      </c>
      <c r="E30" s="205">
        <f>ROUND(AP115*Содержание!$H$8*$I$4,0)</f>
        <v>34700</v>
      </c>
      <c r="F30" s="205">
        <f>ROUND(AQ115*Содержание!$H$8*$I$4,0)</f>
        <v>35976</v>
      </c>
      <c r="G30" s="205">
        <f>ROUND(AR115*Содержание!$H$8*$I$4,0)</f>
        <v>38794</v>
      </c>
      <c r="H30" s="205">
        <f>ROUND(AS115*Содержание!$H$8*$I$4,0)</f>
        <v>39734</v>
      </c>
      <c r="I30" s="205">
        <f>ROUND(AT115*Содержание!$H$8*$I$4,0)</f>
        <v>40741</v>
      </c>
      <c r="J30" s="205">
        <f>ROUND(AU115*Содержание!$H$8*$I$4,0)</f>
        <v>41881</v>
      </c>
      <c r="K30" s="205">
        <f>ROUND(AV115*Содержание!$H$8*$I$4,0)</f>
        <v>41345</v>
      </c>
      <c r="L30" s="205">
        <f>ROUND(AW115*Содержание!$H$8*$I$4,0)</f>
        <v>41949</v>
      </c>
      <c r="M30" s="205">
        <f>ROUND(AX115*Содержание!$H$8*$I$4,0)</f>
        <v>44366</v>
      </c>
      <c r="N30" s="205">
        <f>ROUND(AY115*Содержание!$H$8*$I$4,0)</f>
        <v>48057</v>
      </c>
      <c r="O30" s="205">
        <f>ROUND(AZ115*Содержание!$H$8*$I$4,0)</f>
        <v>51614</v>
      </c>
      <c r="P30" s="205">
        <f>ROUND(BA115*Содержание!$H$8*$I$4,0)</f>
        <v>55238</v>
      </c>
      <c r="Q30" s="205">
        <f>ROUND(BB115*Содержание!$H$8*$I$4,0)</f>
        <v>57789</v>
      </c>
      <c r="R30" s="205">
        <f>ROUND(BC115*Содержание!$H$8*$I$4,0)</f>
        <v>56783</v>
      </c>
      <c r="S30" s="205">
        <f>ROUND(BD115*Содержание!$H$8*$I$4,0)</f>
        <v>59198</v>
      </c>
      <c r="T30" s="205">
        <f>ROUND(BE115*Содержание!$H$8*$I$4,0)</f>
        <v>62890</v>
      </c>
      <c r="U30" s="205">
        <f>ROUND(BF115*Содержание!$H$8*$I$4,0)</f>
        <v>64232</v>
      </c>
      <c r="V30" s="205">
        <f>ROUND(BG115*Содержание!$H$8*$I$4,0)</f>
        <v>63023</v>
      </c>
      <c r="W30" s="205">
        <f>ROUND(BH115*Содержание!$H$8*$I$4,0)</f>
        <v>66313</v>
      </c>
      <c r="X30" s="205">
        <f>ROUND(BI115*Содержание!$H$8*$I$4,0)</f>
        <v>69669</v>
      </c>
      <c r="Y30" s="205">
        <f>ROUND(BJ115*Содержание!$H$8*$I$4,0)</f>
        <v>70742</v>
      </c>
      <c r="Z30" s="205">
        <f>ROUND(BK115*Содержание!$H$8*$I$4,0)</f>
        <v>69333</v>
      </c>
      <c r="AA30" s="205">
        <f>ROUND(BL115*Содержание!$H$8*$I$4,0)</f>
        <v>72756</v>
      </c>
      <c r="AB30" s="205">
        <f>ROUND(BM115*Содержание!$H$8*$I$4,0)</f>
        <v>75844</v>
      </c>
      <c r="AC30" s="205">
        <f>ROUND(BN115*Содержание!$H$8*$I$4,0)</f>
        <v>77454</v>
      </c>
      <c r="AD30" s="205">
        <f>ROUND(BO115*Содержание!$H$8*$I$4,0)</f>
        <v>77454</v>
      </c>
      <c r="AE30" s="205">
        <f>ROUND(BP115*Содержание!$H$8*$I$4,0)</f>
        <v>79066</v>
      </c>
      <c r="AF30" s="205">
        <f>ROUND(BQ115*Содержание!$H$8*$I$4,0)</f>
        <v>84032</v>
      </c>
      <c r="AG30" s="205">
        <f>ROUND(BR115*Содержание!$H$8*$I$4,0)</f>
        <v>89133</v>
      </c>
      <c r="AH30" s="205">
        <f>ROUND(BS115*Содержание!$H$8*$I$4,0)</f>
        <v>88260</v>
      </c>
      <c r="AI30" s="205">
        <f>ROUND(BT115*Содержание!$H$8*$I$4,0)</f>
        <v>89871</v>
      </c>
      <c r="AJ30" s="205">
        <f>ROUND(BU115*Содержание!$H$8*$I$4,0)</f>
        <v>94233</v>
      </c>
    </row>
    <row r="31" spans="1:36" x14ac:dyDescent="0.25">
      <c r="A31" s="44">
        <v>1875</v>
      </c>
      <c r="B31" s="205">
        <f>ROUND(AM116*Содержание!$H$8*$I$4,0)</f>
        <v>33156</v>
      </c>
      <c r="C31" s="205">
        <f>ROUND(AN116*Содержание!$H$8*$I$4,0)</f>
        <v>33761</v>
      </c>
      <c r="D31" s="219">
        <f>ROUND(IF($H$6=TRUE,AO116*Содержание!$H$8*$I$4*(1+'4 Доп.опции'!$V$44),AO116*Содержание!$H$8*$I$4),0)</f>
        <v>34432</v>
      </c>
      <c r="E31" s="219">
        <f>ROUND(IF($H$6=TRUE,AP116*Содержание!$H$8*$I$4*(1+'4 Доп.опции'!$V$44),AP116*Содержание!$H$8*$I$4),0)</f>
        <v>35840</v>
      </c>
      <c r="F31" s="219">
        <f>ROUND(IF($H$6=TRUE,AQ116*Содержание!$H$8*$I$4*(1+'4 Доп.опции'!$V$44),AQ116*Содержание!$H$8*$I$4),0)</f>
        <v>36915</v>
      </c>
      <c r="G31" s="219">
        <f>ROUND(IF($H$6=TRUE,AR116*Содержание!$H$8*$I$4*(1+'4 Доп.опции'!$V$44),AR116*Содержание!$H$8*$I$4),0)</f>
        <v>38929</v>
      </c>
      <c r="H31" s="219">
        <f>ROUND(IF($H$6=TRUE,AS116*Содержание!$H$8*$I$4*(1+'4 Доп.опции'!$V$44),AS116*Содержание!$H$8*$I$4),0)</f>
        <v>39801</v>
      </c>
      <c r="I31" s="219">
        <f>ROUND(IF($H$6=TRUE,AT116*Содержание!$H$8*$I$4*(1+'4 Доп.опции'!$V$44),AT116*Содержание!$H$8*$I$4),0)</f>
        <v>41815</v>
      </c>
      <c r="J31" s="219">
        <f>ROUND(IF($H$6=TRUE,AU116*Содержание!$H$8*$I$4*(1+'4 Доп.опции'!$V$44),AU116*Содержание!$H$8*$I$4),0)</f>
        <v>41949</v>
      </c>
      <c r="K31" s="219">
        <f>ROUND(IF($H$6=TRUE,AV116*Содержание!$H$8*$I$4*(1+'4 Доп.опции'!$V$44),AV116*Содержание!$H$8*$I$4),0)</f>
        <v>43023</v>
      </c>
      <c r="L31" s="219">
        <f>ROUND(IF($H$6=TRUE,AW116*Содержание!$H$8*$I$4*(1+'4 Доп.опции'!$V$44),AW116*Содержание!$H$8*$I$4),0)</f>
        <v>42821</v>
      </c>
      <c r="M31" s="219">
        <f>ROUND(IF($H$6=TRUE,AX116*Содержание!$H$8*$I$4*(1+'4 Доп.опции'!$V$44),AX116*Содержание!$H$8*$I$4),0)</f>
        <v>45305</v>
      </c>
      <c r="N31" s="219">
        <f>ROUND(IF($H$6=TRUE,AY116*Содержание!$H$8*$I$4*(1+'4 Доп.опции'!$V$44),AY116*Содержание!$H$8*$I$4),0)</f>
        <v>48929</v>
      </c>
      <c r="O31" s="219">
        <f>ROUND(IF($H$6=TRUE,AZ116*Содержание!$H$8*$I$4*(1+'4 Доп.опции'!$V$44),AZ116*Содержание!$H$8*$I$4),0)</f>
        <v>52620</v>
      </c>
      <c r="P31" s="219">
        <f>ROUND(IF($H$6=TRUE,BA116*Содержание!$H$8*$I$4*(1+'4 Доп.опции'!$V$44),BA116*Содержание!$H$8*$I$4),0)</f>
        <v>56312</v>
      </c>
      <c r="Q31" s="205">
        <f>ROUND(BB116*Содержание!$H$8*$I$4,0)</f>
        <v>58796</v>
      </c>
      <c r="R31" s="205">
        <f>ROUND(BC116*Содержание!$H$8*$I$4,0)</f>
        <v>57722</v>
      </c>
      <c r="S31" s="205">
        <f>ROUND(BD116*Содержание!$H$8*$I$4,0)</f>
        <v>60205</v>
      </c>
      <c r="T31" s="205">
        <f>ROUND(BE116*Содержание!$H$8*$I$4,0)</f>
        <v>63964</v>
      </c>
      <c r="U31" s="205">
        <f>ROUND(BF116*Содержание!$H$8*$I$4,0)</f>
        <v>65239</v>
      </c>
      <c r="V31" s="205">
        <f>ROUND(BG116*Содержание!$H$8*$I$4,0)</f>
        <v>64098</v>
      </c>
      <c r="W31" s="205">
        <f>ROUND(BH116*Содержание!$H$8*$I$4,0)</f>
        <v>67252</v>
      </c>
      <c r="X31" s="205">
        <f>ROUND(BI116*Содержание!$H$8*$I$4,0)</f>
        <v>70608</v>
      </c>
      <c r="Y31" s="205">
        <f>ROUND(BJ116*Содержание!$H$8*$I$4,0)</f>
        <v>71749</v>
      </c>
      <c r="Z31" s="205">
        <f>ROUND(BK116*Содержание!$H$8*$I$4,0)</f>
        <v>70206</v>
      </c>
      <c r="AA31" s="205">
        <f>ROUND(BL116*Содержание!$H$8*$I$4,0)</f>
        <v>73562</v>
      </c>
      <c r="AB31" s="205">
        <f>ROUND(BM116*Содержание!$H$8*$I$4,0)</f>
        <v>76851</v>
      </c>
      <c r="AC31" s="205">
        <f>ROUND(BN116*Содержание!$H$8*$I$4,0)</f>
        <v>78394</v>
      </c>
      <c r="AD31" s="205">
        <f>ROUND(BO116*Содержание!$H$8*$I$4,0)</f>
        <v>78394</v>
      </c>
      <c r="AE31" s="205">
        <f>ROUND(BP116*Содержание!$H$8*$I$4,0)</f>
        <v>79938</v>
      </c>
      <c r="AF31" s="205">
        <f>ROUND(BQ116*Содержание!$H$8*$I$4,0)</f>
        <v>84904</v>
      </c>
      <c r="AG31" s="205">
        <f>ROUND(BR116*Содержание!$H$8*$I$4,0)</f>
        <v>90072</v>
      </c>
      <c r="AH31" s="205">
        <f>ROUND(BS116*Содержание!$H$8*$I$4,0)</f>
        <v>89133</v>
      </c>
      <c r="AI31" s="205">
        <f>ROUND(BT116*Содержание!$H$8*$I$4,0)</f>
        <v>90743</v>
      </c>
      <c r="AJ31" s="205">
        <f>ROUND(BU116*Содержание!$H$8*$I$4,0)</f>
        <v>95107</v>
      </c>
    </row>
    <row r="32" spans="1:36" x14ac:dyDescent="0.25">
      <c r="A32" s="44">
        <v>2000</v>
      </c>
      <c r="B32" s="205">
        <f>ROUND(AM117*Содержание!$H$8*$I$4,0)</f>
        <v>34096</v>
      </c>
      <c r="C32" s="219">
        <f>ROUND(IF($H$6=TRUE,AN117*Содержание!$H$8*$I$4*(1+'4 Доп.опции'!$V$44),AN117*Содержание!$H$8*$I$4),0)</f>
        <v>34700</v>
      </c>
      <c r="D32" s="219">
        <f>ROUND(IF($H$6=TRUE,AO117*Содержание!$H$8*$I$4*(1+'4 Доп.опции'!$V$44),AO117*Содержание!$H$8*$I$4),0)</f>
        <v>36579</v>
      </c>
      <c r="E32" s="219">
        <f>ROUND(IF($H$6=TRUE,AP117*Содержание!$H$8*$I$4*(1+'4 Доп.опции'!$V$44),AP117*Содержание!$H$8*$I$4),0)</f>
        <v>37049</v>
      </c>
      <c r="F32" s="219">
        <f>ROUND(IF($H$6=TRUE,AQ117*Содержание!$H$8*$I$4*(1+'4 Доп.опции'!$V$44),AQ117*Содержание!$H$8*$I$4),0)</f>
        <v>37586</v>
      </c>
      <c r="G32" s="219">
        <f>ROUND(IF($H$6=TRUE,AR117*Содержание!$H$8*$I$4*(1+'4 Доп.опции'!$V$44),AR117*Содержание!$H$8*$I$4),0)</f>
        <v>35840</v>
      </c>
      <c r="H32" s="219">
        <f>ROUND(IF($H$6=TRUE,AS117*Содержание!$H$8*$I$4*(1+'4 Доп.опции'!$V$44),AS117*Содержание!$H$8*$I$4),0)</f>
        <v>38257</v>
      </c>
      <c r="I32" s="219">
        <f>ROUND(IF($H$6=TRUE,AT117*Содержание!$H$8*$I$4*(1+'4 Доп.опции'!$V$44),AT117*Содержание!$H$8*$I$4),0)</f>
        <v>39801</v>
      </c>
      <c r="J32" s="219">
        <f>ROUND(IF($H$6=TRUE,AU117*Содержание!$H$8*$I$4*(1+'4 Доп.опции'!$V$44),AU117*Содержание!$H$8*$I$4),0)</f>
        <v>41949</v>
      </c>
      <c r="K32" s="219">
        <f>ROUND(IF($H$6=TRUE,AV117*Содержание!$H$8*$I$4*(1+'4 Доп.опции'!$V$44),AV117*Содержание!$H$8*$I$4),0)</f>
        <v>45976</v>
      </c>
      <c r="L32" s="219">
        <f>ROUND(IF($H$6=TRUE,AW117*Содержание!$H$8*$I$4*(1+'4 Доп.опции'!$V$44),AW117*Содержание!$H$8*$I$4),0)</f>
        <v>48661</v>
      </c>
      <c r="M32" s="219">
        <f>ROUND(IF($H$6=TRUE,AX117*Содержание!$H$8*$I$4*(1+'4 Доп.опции'!$V$44),AX117*Содержание!$H$8*$I$4),0)</f>
        <v>49533</v>
      </c>
      <c r="N32" s="219">
        <f>ROUND(IF($H$6=TRUE,AY117*Содержание!$H$8*$I$4*(1+'4 Доп.опции'!$V$44),AY117*Содержание!$H$8*$I$4),0)</f>
        <v>50271</v>
      </c>
      <c r="O32" s="219">
        <f>ROUND(IF($H$6=TRUE,AZ117*Содержание!$H$8*$I$4*(1+'4 Доп.опции'!$V$44),AZ117*Содержание!$H$8*$I$4),0)</f>
        <v>53225</v>
      </c>
      <c r="P32" s="219">
        <f>ROUND(IF($H$6=TRUE,BA117*Содержание!$H$8*$I$4*(1+'4 Доп.опции'!$V$44),BA117*Содержание!$H$8*$I$4),0)</f>
        <v>56044</v>
      </c>
      <c r="Q32" s="205">
        <f>ROUND(BB117*Содержание!$H$8*$I$4,0)</f>
        <v>59735</v>
      </c>
      <c r="R32" s="205">
        <f>ROUND(BC117*Содержание!$H$8*$I$4,0)</f>
        <v>60339</v>
      </c>
      <c r="S32" s="205">
        <f>ROUND(BD117*Содержание!$H$8*$I$4,0)</f>
        <v>62890</v>
      </c>
      <c r="T32" s="205">
        <f>ROUND(BE117*Содержание!$H$8*$I$4,0)</f>
        <v>64837</v>
      </c>
      <c r="U32" s="205">
        <f>ROUND(BF117*Содержание!$H$8*$I$4,0)</f>
        <v>66850</v>
      </c>
      <c r="V32" s="205">
        <f>ROUND(BG117*Содержание!$H$8*$I$4,0)</f>
        <v>66313</v>
      </c>
      <c r="W32" s="205">
        <f>ROUND(BH117*Содержание!$H$8*$I$4,0)</f>
        <v>70206</v>
      </c>
      <c r="X32" s="205">
        <f>ROUND(BI117*Содержание!$H$8*$I$4,0)</f>
        <v>71549</v>
      </c>
      <c r="Y32" s="205">
        <f>ROUND(BJ117*Содержание!$H$8*$I$4,0)</f>
        <v>73494</v>
      </c>
      <c r="Z32" s="205">
        <f>ROUND(BK117*Содержание!$H$8*$I$4,0)</f>
        <v>73227</v>
      </c>
      <c r="AA32" s="205">
        <f>ROUND(BL117*Содержание!$H$8*$I$4,0)</f>
        <v>76918</v>
      </c>
      <c r="AB32" s="205">
        <f>ROUND(BM117*Содержание!$H$8*$I$4,0)</f>
        <v>77656</v>
      </c>
      <c r="AC32" s="205">
        <f>ROUND(BN117*Содержание!$H$8*$I$4,0)</f>
        <v>80206</v>
      </c>
      <c r="AD32" s="205">
        <f>ROUND(BO117*Содержание!$H$8*$I$4,0)</f>
        <v>81817</v>
      </c>
      <c r="AE32" s="205">
        <f>ROUND(BP117*Содержание!$H$8*$I$4,0)</f>
        <v>83361</v>
      </c>
      <c r="AF32" s="205">
        <f>ROUND(BQ117*Содержание!$H$8*$I$4,0)</f>
        <v>84703</v>
      </c>
      <c r="AG32" s="205">
        <f>ROUND(BR117*Содержание!$H$8*$I$4,0)</f>
        <v>88328</v>
      </c>
      <c r="AH32" s="205">
        <f>ROUND(BS117*Содержание!$H$8*$I$4,0)</f>
        <v>90006</v>
      </c>
      <c r="AI32" s="205">
        <f>ROUND(BT117*Содержание!$H$8*$I$4,0)</f>
        <v>94503</v>
      </c>
      <c r="AJ32" s="205">
        <f>ROUND(BU117*Содержание!$H$8*$I$4,0)</f>
        <v>91348</v>
      </c>
    </row>
    <row r="33" spans="1:36" x14ac:dyDescent="0.25">
      <c r="A33" s="44">
        <v>2125</v>
      </c>
      <c r="B33" s="219">
        <f>ROUND(IF($H$6=TRUE,AM118*Содержание!$H$8*$I$4*(1+'4 Доп.опции'!$V$44),AM118*Содержание!$H$8*$I$4),0)</f>
        <v>35573</v>
      </c>
      <c r="C33" s="219">
        <f>ROUND(IF($H$6=TRUE,AN118*Содержание!$H$8*$I$4*(1+'4 Доп.опции'!$V$44),AN118*Содержание!$H$8*$I$4),0)</f>
        <v>36177</v>
      </c>
      <c r="D33" s="219">
        <f>ROUND(IF($H$6=TRUE,AO118*Содержание!$H$8*$I$4*(1+'4 Доп.опции'!$V$44),AO118*Содержание!$H$8*$I$4),0)</f>
        <v>36915</v>
      </c>
      <c r="E33" s="219">
        <f>ROUND(IF($H$6=TRUE,AP118*Содержание!$H$8*$I$4*(1+'4 Доп.опции'!$V$44),AP118*Содержание!$H$8*$I$4),0)</f>
        <v>37183</v>
      </c>
      <c r="F33" s="219">
        <f>ROUND(IF($H$6=TRUE,AQ118*Содержание!$H$8*$I$4*(1+'4 Доп.опции'!$V$44),AQ118*Содержание!$H$8*$I$4),0)</f>
        <v>38056</v>
      </c>
      <c r="G33" s="219">
        <f>ROUND(IF($H$6=TRUE,AR118*Содержание!$H$8*$I$4*(1+'4 Доп.опции'!$V$44),AR118*Содержание!$H$8*$I$4),0)</f>
        <v>36244</v>
      </c>
      <c r="H33" s="219">
        <f>ROUND(IF($H$6=TRUE,AS118*Содержание!$H$8*$I$4*(1+'4 Доп.опции'!$V$44),AS118*Содержание!$H$8*$I$4),0)</f>
        <v>38392</v>
      </c>
      <c r="I33" s="219">
        <f>ROUND(IF($H$6=TRUE,AT118*Содержание!$H$8*$I$4*(1+'4 Доп.опции'!$V$44),AT118*Содержание!$H$8*$I$4),0)</f>
        <v>40003</v>
      </c>
      <c r="J33" s="219">
        <f>ROUND(IF($H$6=TRUE,AU118*Содержание!$H$8*$I$4*(1+'4 Доп.опции'!$V$44),AU118*Содержание!$H$8*$I$4),0)</f>
        <v>42217</v>
      </c>
      <c r="K33" s="219">
        <f>ROUND(IF($H$6=TRUE,AV118*Содержание!$H$8*$I$4*(1+'4 Доп.опции'!$V$44),AV118*Содержание!$H$8*$I$4),0)</f>
        <v>44701</v>
      </c>
      <c r="L33" s="219">
        <f>ROUND(IF($H$6=TRUE,AW118*Содержание!$H$8*$I$4*(1+'4 Доп.опции'!$V$44),AW118*Содержание!$H$8*$I$4),0)</f>
        <v>46982</v>
      </c>
      <c r="M33" s="219">
        <f>ROUND(IF($H$6=TRUE,AX118*Содержание!$H$8*$I$4*(1+'4 Доп.опции'!$V$44),AX118*Содержание!$H$8*$I$4),0)</f>
        <v>49399</v>
      </c>
      <c r="N33" s="219">
        <f>ROUND(IF($H$6=TRUE,AY118*Содержание!$H$8*$I$4*(1+'4 Доп.опции'!$V$44),AY118*Содержание!$H$8*$I$4),0)</f>
        <v>50271</v>
      </c>
      <c r="O33" s="219">
        <f>ROUND(IF($H$6=TRUE,AZ118*Содержание!$H$8*$I$4*(1+'4 Доп.опции'!$V$44),AZ118*Содержание!$H$8*$I$4),0)</f>
        <v>50137</v>
      </c>
      <c r="P33" s="219">
        <f>ROUND(IF($H$6=TRUE,BA118*Содержание!$H$8*$I$4*(1+'4 Доп.опции'!$V$44),BA118*Содержание!$H$8*$I$4),0)</f>
        <v>52620</v>
      </c>
      <c r="Q33" s="205">
        <f>ROUND(BB118*Содержание!$H$8*$I$4,0)</f>
        <v>58728</v>
      </c>
      <c r="R33" s="205">
        <f>ROUND(BC118*Содержание!$H$8*$I$4,0)</f>
        <v>59668</v>
      </c>
      <c r="S33" s="205">
        <f>ROUND(BD118*Содержание!$H$8*$I$4,0)</f>
        <v>60273</v>
      </c>
      <c r="T33" s="205">
        <f>ROUND(BE118*Содержание!$H$8*$I$4,0)</f>
        <v>62152</v>
      </c>
      <c r="U33" s="205">
        <f>ROUND(BF118*Содержание!$H$8*$I$4,0)</f>
        <v>65508</v>
      </c>
      <c r="V33" s="205">
        <f>ROUND(BG118*Содержание!$H$8*$I$4,0)</f>
        <v>66246</v>
      </c>
      <c r="W33" s="205">
        <f>ROUND(BH118*Содержание!$H$8*$I$4,0)</f>
        <v>66313</v>
      </c>
      <c r="X33" s="205">
        <f>ROUND(BI118*Содержание!$H$8*$I$4,0)</f>
        <v>68461</v>
      </c>
      <c r="Y33" s="205">
        <f>ROUND(BJ118*Содержание!$H$8*$I$4,0)</f>
        <v>72622</v>
      </c>
      <c r="Z33" s="205">
        <f>ROUND(BK118*Содержание!$H$8*$I$4,0)</f>
        <v>73964</v>
      </c>
      <c r="AA33" s="205">
        <f>ROUND(BL118*Содержание!$H$8*$I$4,0)</f>
        <v>74502</v>
      </c>
      <c r="AB33" s="205">
        <f>ROUND(BM118*Содержание!$H$8*$I$4,0)</f>
        <v>75710</v>
      </c>
      <c r="AC33" s="205">
        <f>ROUND(BN118*Содержание!$H$8*$I$4,0)</f>
        <v>77186</v>
      </c>
      <c r="AD33" s="205">
        <f>ROUND(BO118*Содержание!$H$8*$I$4,0)</f>
        <v>80408</v>
      </c>
      <c r="AE33" s="205">
        <f>ROUND(BP118*Содержание!$H$8*$I$4,0)</f>
        <v>86179</v>
      </c>
      <c r="AF33" s="205">
        <f>ROUND(BQ118*Содержание!$H$8*$I$4,0)</f>
        <v>80139</v>
      </c>
      <c r="AG33" s="205">
        <f>ROUND(BR118*Содержание!$H$8*$I$4,0)</f>
        <v>84972</v>
      </c>
      <c r="AH33" s="205">
        <f>ROUND(BS118*Содержание!$H$8*$I$4,0)</f>
        <v>88328</v>
      </c>
      <c r="AI33" s="205">
        <f>ROUND(BT118*Содержание!$H$8*$I$4,0)</f>
        <v>98664</v>
      </c>
      <c r="AJ33" s="205">
        <f>ROUND(BU118*Содержание!$H$8*$I$4,0)</f>
        <v>87052</v>
      </c>
    </row>
    <row r="34" spans="1:36" x14ac:dyDescent="0.25">
      <c r="A34" s="44">
        <v>2250</v>
      </c>
      <c r="B34" s="219">
        <f>ROUND(IF($H$6=TRUE,AM119*Содержание!$H$8*$I$4*(1+'4 Доп.опции'!$V$44),AM119*Содержание!$H$8*$I$4),0)</f>
        <v>36781</v>
      </c>
      <c r="C34" s="219">
        <f>ROUND(IF($H$6=TRUE,AN119*Содержание!$H$8*$I$4*(1+'4 Доп.опции'!$V$44),AN119*Содержание!$H$8*$I$4),0)</f>
        <v>37586</v>
      </c>
      <c r="D34" s="219">
        <f>ROUND(IF($H$6=TRUE,AO119*Содержание!$H$8*$I$4*(1+'4 Доп.опции'!$V$44),AO119*Содержание!$H$8*$I$4),0)</f>
        <v>37586</v>
      </c>
      <c r="E34" s="219">
        <f>ROUND(IF($H$6=TRUE,AP119*Содержание!$H$8*$I$4*(1+'4 Доп.опции'!$V$44),AP119*Содержание!$H$8*$I$4),0)</f>
        <v>37586</v>
      </c>
      <c r="F34" s="219">
        <f>ROUND(IF($H$6=TRUE,AQ119*Содержание!$H$8*$I$4*(1+'4 Доп.опции'!$V$44),AQ119*Содержание!$H$8*$I$4),0)</f>
        <v>38325</v>
      </c>
      <c r="G34" s="219">
        <f>ROUND(IF($H$6=TRUE,AR119*Содержание!$H$8*$I$4*(1+'4 Доп.опции'!$V$44),AR119*Содержание!$H$8*$I$4),0)</f>
        <v>36982</v>
      </c>
      <c r="H34" s="219">
        <f>ROUND(IF($H$6=TRUE,AS119*Содержание!$H$8*$I$4*(1+'4 Доп.опции'!$V$44),AS119*Содержание!$H$8*$I$4),0)</f>
        <v>38392</v>
      </c>
      <c r="I34" s="219">
        <f>ROUND(IF($H$6=TRUE,AT119*Содержание!$H$8*$I$4*(1+'4 Доп.опции'!$V$44),AT119*Содержание!$H$8*$I$4),0)</f>
        <v>39868</v>
      </c>
      <c r="J34" s="219">
        <f>ROUND(IF($H$6=TRUE,AU119*Содержание!$H$8*$I$4*(1+'4 Доп.опции'!$V$44),AU119*Содержание!$H$8*$I$4),0)</f>
        <v>42486</v>
      </c>
      <c r="K34" s="219">
        <f>ROUND(IF($H$6=TRUE,AV119*Содержание!$H$8*$I$4*(1+'4 Доп.опции'!$V$44),AV119*Содержание!$H$8*$I$4),0)</f>
        <v>44096</v>
      </c>
      <c r="L34" s="219">
        <f>ROUND(IF($H$6=TRUE,AW119*Содержание!$H$8*$I$4*(1+'4 Доп.опции'!$V$44),AW119*Содержание!$H$8*$I$4),0)</f>
        <v>46513</v>
      </c>
      <c r="M34" s="219">
        <f>ROUND(IF($H$6=TRUE,AX119*Содержание!$H$8*$I$4*(1+'4 Доп.опции'!$V$44),AX119*Содержание!$H$8*$I$4),0)</f>
        <v>48862</v>
      </c>
      <c r="N34" s="219">
        <f>ROUND(IF($H$6=TRUE,AY119*Содержание!$H$8*$I$4*(1+'4 Доп.опции'!$V$44),AY119*Содержание!$H$8*$I$4),0)</f>
        <v>51413</v>
      </c>
      <c r="O34" s="219">
        <f>ROUND(IF($H$6=TRUE,AZ119*Содержание!$H$8*$I$4*(1+'4 Доп.опции'!$V$44),AZ119*Содержание!$H$8*$I$4),0)</f>
        <v>50137</v>
      </c>
      <c r="P34" s="205">
        <f>ROUND(BA119*Содержание!$H$8*$I$4,0)</f>
        <v>56178</v>
      </c>
      <c r="Q34" s="205">
        <f>ROUND(BB119*Содержание!$H$8*$I$4,0)</f>
        <v>58191</v>
      </c>
      <c r="R34" s="205">
        <f>ROUND(BC119*Содержание!$H$8*$I$4,0)</f>
        <v>59735</v>
      </c>
      <c r="S34" s="205">
        <f>ROUND(BD119*Содержание!$H$8*$I$4,0)</f>
        <v>58460</v>
      </c>
      <c r="T34" s="205">
        <f>ROUND(BE119*Содержание!$H$8*$I$4,0)</f>
        <v>60944</v>
      </c>
      <c r="U34" s="205">
        <f>ROUND(BF119*Содержание!$H$8*$I$4,0)</f>
        <v>62554</v>
      </c>
      <c r="V34" s="205">
        <f>ROUND(BG119*Содержание!$H$8*$I$4,0)</f>
        <v>65440</v>
      </c>
      <c r="W34" s="205">
        <f>ROUND(BH119*Содержание!$H$8*$I$4,0)</f>
        <v>64434</v>
      </c>
      <c r="X34" s="205">
        <f>ROUND(BI119*Содержание!$H$8*$I$4,0)</f>
        <v>66984</v>
      </c>
      <c r="Y34" s="205">
        <f>ROUND(BJ119*Содержание!$H$8*$I$4,0)</f>
        <v>70608</v>
      </c>
      <c r="Z34" s="205">
        <f>ROUND(BK119*Содержание!$H$8*$I$4,0)</f>
        <v>73494</v>
      </c>
      <c r="AA34" s="205">
        <f>ROUND(BL119*Содержание!$H$8*$I$4,0)</f>
        <v>72152</v>
      </c>
      <c r="AB34" s="205">
        <f>ROUND(BM119*Содержание!$H$8*$I$4,0)</f>
        <v>74098</v>
      </c>
      <c r="AC34" s="205">
        <f>ROUND(BN119*Содержание!$H$8*$I$4,0)</f>
        <v>76045</v>
      </c>
      <c r="AD34" s="205">
        <f>ROUND(BO119*Содержание!$H$8*$I$4,0)</f>
        <v>81415</v>
      </c>
      <c r="AE34" s="205">
        <f>ROUND(BP119*Содержание!$H$8*$I$4,0)</f>
        <v>87857</v>
      </c>
      <c r="AF34" s="205">
        <f>ROUND(BQ119*Содержание!$H$8*$I$4,0)</f>
        <v>80341</v>
      </c>
      <c r="AG34" s="205">
        <f>ROUND(BR119*Содержание!$H$8*$I$4,0)</f>
        <v>83898</v>
      </c>
      <c r="AH34" s="205">
        <f>ROUND(BS119*Содержание!$H$8*$I$4,0)</f>
        <v>89535</v>
      </c>
      <c r="AI34" s="205">
        <f>ROUND(BT119*Содержание!$H$8*$I$4,0)</f>
        <v>100476</v>
      </c>
      <c r="AJ34" s="205">
        <f>ROUND(BU119*Содержание!$H$8*$I$4,0)</f>
        <v>87321</v>
      </c>
    </row>
    <row r="35" spans="1:36" x14ac:dyDescent="0.25">
      <c r="A35" s="44">
        <v>2375</v>
      </c>
      <c r="B35" s="219">
        <f>ROUND(IF($H$6=TRUE,AM120*Содержание!$H$8*$I$4*(1+'4 Доп.опции'!$V$44),AM120*Содержание!$H$8*$I$4),0)</f>
        <v>37654</v>
      </c>
      <c r="C35" s="219">
        <f>ROUND(IF($H$6=TRUE,AN120*Содержание!$H$8*$I$4*(1+'4 Доп.опции'!$V$44),AN120*Содержание!$H$8*$I$4),0)</f>
        <v>38325</v>
      </c>
      <c r="D35" s="219">
        <f>ROUND(IF($H$6=TRUE,AO120*Содержание!$H$8*$I$4*(1+'4 Доп.опции'!$V$44),AO120*Содержание!$H$8*$I$4),0)</f>
        <v>40271</v>
      </c>
      <c r="E35" s="219">
        <f>ROUND(IF($H$6=TRUE,AP120*Содержание!$H$8*$I$4*(1+'4 Доп.опции'!$V$44),AP120*Содержание!$H$8*$I$4),0)</f>
        <v>41009</v>
      </c>
      <c r="F35" s="219">
        <f>ROUND(IF($H$6=TRUE,AQ120*Содержание!$H$8*$I$4*(1+'4 Доп.опции'!$V$44),AQ120*Содержание!$H$8*$I$4),0)</f>
        <v>41480</v>
      </c>
      <c r="G35" s="219">
        <f>ROUND(IF($H$6=TRUE,AR120*Содержание!$H$8*$I$4*(1+'4 Доп.опции'!$V$44),AR120*Содержание!$H$8*$I$4),0)</f>
        <v>39868</v>
      </c>
      <c r="H35" s="219">
        <f>ROUND(IF($H$6=TRUE,AS120*Содержание!$H$8*$I$4*(1+'4 Доп.опции'!$V$44),AS120*Содержание!$H$8*$I$4),0)</f>
        <v>39532</v>
      </c>
      <c r="I35" s="219">
        <f>ROUND(IF($H$6=TRUE,AT120*Содержание!$H$8*$I$4*(1+'4 Доп.опции'!$V$44),AT120*Содержание!$H$8*$I$4),0)</f>
        <v>41412</v>
      </c>
      <c r="J35" s="219">
        <f>ROUND(IF($H$6=TRUE,AU120*Содержание!$H$8*$I$4*(1+'4 Доп.опции'!$V$44),AU120*Содержание!$H$8*$I$4),0)</f>
        <v>42151</v>
      </c>
      <c r="K35" s="219">
        <f>ROUND(IF($H$6=TRUE,AV120*Содержание!$H$8*$I$4*(1+'4 Доп.опции'!$V$44),AV120*Содержание!$H$8*$I$4),0)</f>
        <v>46312</v>
      </c>
      <c r="L35" s="219">
        <f>ROUND(IF($H$6=TRUE,AW120*Содержание!$H$8*$I$4*(1+'4 Доп.опции'!$V$44),AW120*Содержание!$H$8*$I$4),0)</f>
        <v>48594</v>
      </c>
      <c r="M35" s="219">
        <f>ROUND(IF($H$6=TRUE,AX120*Содержание!$H$8*$I$4*(1+'4 Доп.опции'!$V$44),AX120*Содержание!$H$8*$I$4),0)</f>
        <v>51345</v>
      </c>
      <c r="N35" s="219">
        <f>ROUND(IF($H$6=TRUE,AY120*Содержание!$H$8*$I$4*(1+'4 Доп.опции'!$V$44),AY120*Содержание!$H$8*$I$4),0)</f>
        <v>55171</v>
      </c>
      <c r="O35" s="205">
        <f>ROUND(AZ120*Содержание!$H$8*$I$4,0)</f>
        <v>52688</v>
      </c>
      <c r="P35" s="205">
        <f>ROUND(BA120*Содержание!$H$8*$I$4,0)</f>
        <v>56849</v>
      </c>
      <c r="Q35" s="205">
        <f>ROUND(BB120*Содержание!$H$8*$I$4,0)</f>
        <v>60071</v>
      </c>
      <c r="R35" s="205">
        <f>ROUND(BC120*Содержание!$H$8*$I$4,0)</f>
        <v>63159</v>
      </c>
      <c r="S35" s="205">
        <f>ROUND(BD120*Содержание!$H$8*$I$4,0)</f>
        <v>59735</v>
      </c>
      <c r="T35" s="205">
        <f>ROUND(BE120*Содержание!$H$8*$I$4,0)</f>
        <v>62219</v>
      </c>
      <c r="U35" s="205">
        <f>ROUND(BF120*Содержание!$H$8*$I$4,0)</f>
        <v>65105</v>
      </c>
      <c r="V35" s="205">
        <f>ROUND(BG120*Содержание!$H$8*$I$4,0)</f>
        <v>68393</v>
      </c>
      <c r="W35" s="205">
        <f>ROUND(BH120*Содержание!$H$8*$I$4,0)</f>
        <v>65508</v>
      </c>
      <c r="X35" s="205">
        <f>ROUND(BI120*Содержание!$H$8*$I$4,0)</f>
        <v>67655</v>
      </c>
      <c r="Y35" s="205">
        <f>ROUND(BJ120*Содержание!$H$8*$I$4,0)</f>
        <v>71683</v>
      </c>
      <c r="Z35" s="205">
        <f>ROUND(BK120*Содержание!$H$8*$I$4,0)</f>
        <v>75911</v>
      </c>
      <c r="AA35" s="205">
        <f>ROUND(BL120*Содержание!$H$8*$I$4,0)</f>
        <v>69803</v>
      </c>
      <c r="AB35" s="205">
        <f>ROUND(BM120*Содержание!$H$8*$I$4,0)</f>
        <v>72488</v>
      </c>
      <c r="AC35" s="205">
        <f>ROUND(BN120*Содержание!$H$8*$I$4,0)</f>
        <v>77589</v>
      </c>
      <c r="AD35" s="205">
        <f>ROUND(BO120*Содержание!$H$8*$I$4,0)</f>
        <v>84770</v>
      </c>
      <c r="AE35" s="205">
        <f>ROUND(BP120*Содержание!$H$8*$I$4,0)</f>
        <v>97858</v>
      </c>
      <c r="AF35" s="205">
        <f>ROUND(BQ120*Содержание!$H$8*$I$4,0)</f>
        <v>85778</v>
      </c>
      <c r="AG35" s="205">
        <f>ROUND(BR120*Содержание!$H$8*$I$4,0)</f>
        <v>91080</v>
      </c>
      <c r="AH35" s="205">
        <f>ROUND(BS120*Содержание!$H$8*$I$4,0)</f>
        <v>98261</v>
      </c>
      <c r="AI35" s="205">
        <f>ROUND(BT120*Содержание!$H$8*$I$4,0)</f>
        <v>108999</v>
      </c>
      <c r="AJ35" s="205">
        <f>ROUND(BU120*Содержание!$H$8*$I$4,0)</f>
        <v>94301</v>
      </c>
    </row>
    <row r="36" spans="1:36" x14ac:dyDescent="0.25">
      <c r="A36" s="44">
        <v>2500</v>
      </c>
      <c r="B36" s="219">
        <f>ROUND(IF($H$6=TRUE,AM121*Содержание!$H$8*$I$4*(1+'4 Доп.опции'!$V$44),AM121*Содержание!$H$8*$I$4),0)</f>
        <v>40271</v>
      </c>
      <c r="C36" s="219">
        <f>ROUND(IF($H$6=TRUE,AN121*Содержание!$H$8*$I$4*(1+'4 Доп.опции'!$V$44),AN121*Содержание!$H$8*$I$4),0)</f>
        <v>41143</v>
      </c>
      <c r="D36" s="219">
        <f>ROUND(IF($H$6=TRUE,AO121*Содержание!$H$8*$I$4*(1+'4 Доп.опции'!$V$44),AO121*Содержание!$H$8*$I$4),0)</f>
        <v>43224</v>
      </c>
      <c r="E36" s="219">
        <f>ROUND(IF($H$6=TRUE,AP121*Содержание!$H$8*$I$4*(1+'4 Доп.опции'!$V$44),AP121*Содержание!$H$8*$I$4),0)</f>
        <v>43829</v>
      </c>
      <c r="F36" s="219">
        <f>ROUND(IF($H$6=TRUE,AQ121*Содержание!$H$8*$I$4*(1+'4 Доп.опции'!$V$44),AQ121*Содержание!$H$8*$I$4),0)</f>
        <v>44432</v>
      </c>
      <c r="G36" s="219">
        <f>ROUND(IF($H$6=TRUE,AR121*Содержание!$H$8*$I$4*(1+'4 Доп.опции'!$V$44),AR121*Содержание!$H$8*$I$4),0)</f>
        <v>47386</v>
      </c>
      <c r="H36" s="219">
        <f>ROUND(IF($H$6=TRUE,AS121*Содержание!$H$8*$I$4*(1+'4 Доп.опции'!$V$44),AS121*Содержание!$H$8*$I$4),0)</f>
        <v>41546</v>
      </c>
      <c r="I36" s="219">
        <f>ROUND(IF($H$6=TRUE,AT121*Содержание!$H$8*$I$4*(1+'4 Доп.опции'!$V$44),AT121*Содержание!$H$8*$I$4),0)</f>
        <v>44096</v>
      </c>
      <c r="J36" s="219">
        <f>ROUND(IF($H$6=TRUE,AU121*Содержание!$H$8*$I$4*(1+'4 Доп.опции'!$V$44),AU121*Содержание!$H$8*$I$4),0)</f>
        <v>47386</v>
      </c>
      <c r="K36" s="219">
        <f>ROUND(IF($H$6=TRUE,AV121*Содержание!$H$8*$I$4*(1+'4 Доп.опции'!$V$44),AV121*Содержание!$H$8*$I$4),0)</f>
        <v>46982</v>
      </c>
      <c r="L36" s="219">
        <f>ROUND(IF($H$6=TRUE,AW121*Содержание!$H$8*$I$4*(1+'4 Доп.опции'!$V$44),AW121*Содержание!$H$8*$I$4),0)</f>
        <v>49466</v>
      </c>
      <c r="M36" s="219">
        <f>ROUND(IF($H$6=TRUE,AX121*Содержание!$H$8*$I$4*(1+'4 Доп.опции'!$V$44),AX121*Содержание!$H$8*$I$4),0)</f>
        <v>53023</v>
      </c>
      <c r="N36" s="205">
        <f>ROUND(AY121*Содержание!$H$8*$I$4,0)</f>
        <v>60407</v>
      </c>
      <c r="O36" s="205">
        <f>ROUND(AZ121*Содержание!$H$8*$I$4,0)</f>
        <v>68058</v>
      </c>
      <c r="P36" s="205">
        <f>ROUND(BA121*Содержание!$H$8*$I$4,0)</f>
        <v>71279</v>
      </c>
      <c r="Q36" s="205">
        <f>ROUND(BB121*Содержание!$H$8*$I$4,0)</f>
        <v>70877</v>
      </c>
      <c r="R36" s="205">
        <f>ROUND(BC121*Содержание!$H$8*$I$4,0)</f>
        <v>72420</v>
      </c>
      <c r="S36" s="205">
        <f>ROUND(BD121*Содержание!$H$8*$I$4,0)</f>
        <v>74233</v>
      </c>
      <c r="T36" s="205">
        <f>ROUND(BE121*Содержание!$H$8*$I$4,0)</f>
        <v>75173</v>
      </c>
      <c r="U36" s="205">
        <f>ROUND(BF121*Содержание!$H$8*$I$4,0)</f>
        <v>76918</v>
      </c>
      <c r="V36" s="205">
        <f>ROUND(BG121*Содержание!$H$8*$I$4,0)</f>
        <v>78797</v>
      </c>
      <c r="W36" s="205">
        <f>ROUND(BH121*Содержание!$H$8*$I$4,0)</f>
        <v>80341</v>
      </c>
      <c r="X36" s="205">
        <f>ROUND(BI121*Содержание!$H$8*$I$4,0)</f>
        <v>84904</v>
      </c>
      <c r="Y36" s="205">
        <f>ROUND(BJ121*Содержание!$H$8*$I$4,0)</f>
        <v>87522</v>
      </c>
      <c r="Z36" s="205">
        <f>ROUND(BK121*Содержание!$H$8*$I$4,0)</f>
        <v>87186</v>
      </c>
      <c r="AA36" s="205">
        <f>ROUND(BL121*Содержание!$H$8*$I$4,0)</f>
        <v>91415</v>
      </c>
      <c r="AB36" s="205">
        <f>ROUND(BM121*Содержание!$H$8*$I$4,0)</f>
        <v>93160</v>
      </c>
      <c r="AC36" s="205">
        <f>ROUND(BN121*Содержание!$H$8*$I$4,0)</f>
        <v>95174</v>
      </c>
      <c r="AD36" s="205">
        <f>ROUND(BO121*Содержание!$H$8*$I$4,0)</f>
        <v>96986</v>
      </c>
      <c r="AE36" s="205">
        <f>ROUND(BP121*Содержание!$H$8*$I$4,0)</f>
        <v>100879</v>
      </c>
      <c r="AF36" s="205">
        <f>ROUND(BQ121*Содержание!$H$8*$I$4,0)</f>
        <v>107121</v>
      </c>
      <c r="AG36" s="205">
        <f>ROUND(BR121*Содержание!$H$8*$I$4,0)</f>
        <v>109135</v>
      </c>
      <c r="AH36" s="205">
        <f>ROUND(BS121*Содержание!$H$8*$I$4,0)</f>
        <v>111149</v>
      </c>
      <c r="AI36" s="205">
        <f>ROUND(BT121*Содержание!$H$8*$I$4,0)</f>
        <v>115376</v>
      </c>
      <c r="AJ36" s="205">
        <f>ROUND(BU121*Содержание!$H$8*$I$4,0)</f>
        <v>117389</v>
      </c>
    </row>
    <row r="37" spans="1:36" x14ac:dyDescent="0.25">
      <c r="A37" s="44">
        <v>2625</v>
      </c>
      <c r="B37" s="219">
        <f>ROUND(IF($H$6=TRUE,AM122*Содержание!$H$8*$I$4*(1+'4 Доп.опции'!$V$44),AM122*Содержание!$H$8*$I$4),0)</f>
        <v>41143</v>
      </c>
      <c r="C37" s="219">
        <f>ROUND(IF($H$6=TRUE,AN122*Содержание!$H$8*$I$4*(1+'4 Доп.опции'!$V$44),AN122*Содержание!$H$8*$I$4),0)</f>
        <v>41949</v>
      </c>
      <c r="D37" s="219">
        <f>ROUND(IF($H$6=TRUE,AO122*Содержание!$H$8*$I$4*(1+'4 Доп.опции'!$V$44),AO122*Содержание!$H$8*$I$4),0)</f>
        <v>43559</v>
      </c>
      <c r="E37" s="219">
        <f>ROUND(IF($H$6=TRUE,AP122*Содержание!$H$8*$I$4*(1+'4 Доп.опции'!$V$44),AP122*Содержание!$H$8*$I$4),0)</f>
        <v>44298</v>
      </c>
      <c r="F37" s="219">
        <f>ROUND(IF($H$6=TRUE,AQ122*Содержание!$H$8*$I$4*(1+'4 Доп.опции'!$V$44),AQ122*Содержание!$H$8*$I$4),0)</f>
        <v>45037</v>
      </c>
      <c r="G37" s="219">
        <f>ROUND(IF($H$6=TRUE,AR122*Содержание!$H$8*$I$4*(1+'4 Доп.опции'!$V$44),AR122*Содержание!$H$8*$I$4),0)</f>
        <v>48929</v>
      </c>
      <c r="H37" s="219">
        <f>ROUND(IF($H$6=TRUE,AS122*Содержание!$H$8*$I$4*(1+'4 Доп.опции'!$V$44),AS122*Содержание!$H$8*$I$4),0)</f>
        <v>42017</v>
      </c>
      <c r="I37" s="219">
        <f>ROUND(IF($H$6=TRUE,AT122*Содержание!$H$8*$I$4*(1+'4 Доп.опции'!$V$44),AT122*Содержание!$H$8*$I$4),0)</f>
        <v>44230</v>
      </c>
      <c r="J37" s="219">
        <f>ROUND(IF($H$6=TRUE,AU122*Содержание!$H$8*$I$4*(1+'4 Доп.опции'!$V$44),AU122*Содержание!$H$8*$I$4),0)</f>
        <v>47990</v>
      </c>
      <c r="K37" s="219">
        <f>ROUND(IF($H$6=TRUE,AV122*Содержание!$H$8*$I$4*(1+'4 Доп.опции'!$V$44),AV122*Содержание!$H$8*$I$4),0)</f>
        <v>47856</v>
      </c>
      <c r="L37" s="219">
        <f>ROUND(IF($H$6=TRUE,AW122*Содержание!$H$8*$I$4*(1+'4 Доп.опции'!$V$44),AW122*Содержание!$H$8*$I$4),0)</f>
        <v>50406</v>
      </c>
      <c r="M37" s="205">
        <f>ROUND(AX122*Содержание!$H$8*$I$4,0)</f>
        <v>55775</v>
      </c>
      <c r="N37" s="205">
        <f>ROUND(AY122*Содержание!$H$8*$I$4,0)</f>
        <v>60608</v>
      </c>
      <c r="O37" s="205">
        <f>ROUND(AZ122*Содержание!$H$8*$I$4,0)</f>
        <v>68930</v>
      </c>
      <c r="P37" s="205">
        <f>ROUND(BA122*Содержание!$H$8*$I$4,0)</f>
        <v>71549</v>
      </c>
      <c r="Q37" s="205">
        <f>ROUND(BB122*Содержание!$H$8*$I$4,0)</f>
        <v>73091</v>
      </c>
      <c r="R37" s="205">
        <f>ROUND(BC122*Содержание!$H$8*$I$4,0)</f>
        <v>73361</v>
      </c>
      <c r="S37" s="205">
        <f>ROUND(BD122*Содержание!$H$8*$I$4,0)</f>
        <v>77253</v>
      </c>
      <c r="T37" s="205">
        <f>ROUND(BE122*Содержание!$H$8*$I$4,0)</f>
        <v>77589</v>
      </c>
      <c r="U37" s="205">
        <f>ROUND(BF122*Содержание!$H$8*$I$4,0)</f>
        <v>78260</v>
      </c>
      <c r="V37" s="205">
        <f>ROUND(BG122*Содержание!$H$8*$I$4,0)</f>
        <v>79871</v>
      </c>
      <c r="W37" s="205">
        <f>ROUND(BH122*Содержание!$H$8*$I$4,0)</f>
        <v>82086</v>
      </c>
      <c r="X37" s="205">
        <f>ROUND(BI122*Содержание!$H$8*$I$4,0)</f>
        <v>86179</v>
      </c>
      <c r="Y37" s="205">
        <f>ROUND(BJ122*Содержание!$H$8*$I$4,0)</f>
        <v>88596</v>
      </c>
      <c r="Z37" s="205">
        <f>ROUND(BK122*Содержание!$H$8*$I$4,0)</f>
        <v>89603</v>
      </c>
      <c r="AA37" s="205">
        <f>ROUND(BL122*Содержание!$H$8*$I$4,0)</f>
        <v>93832</v>
      </c>
      <c r="AB37" s="205">
        <f>ROUND(BM122*Содержание!$H$8*$I$4,0)</f>
        <v>97724</v>
      </c>
      <c r="AC37" s="205">
        <f>ROUND(BN122*Содержание!$H$8*$I$4,0)</f>
        <v>97657</v>
      </c>
      <c r="AD37" s="205">
        <f>ROUND(BO122*Содержание!$H$8*$I$4,0)</f>
        <v>99403</v>
      </c>
      <c r="AE37" s="205">
        <f>ROUND(BP122*Содержание!$H$8*$I$4,0)</f>
        <v>105577</v>
      </c>
      <c r="AF37" s="205">
        <f>ROUND(BQ122*Содержание!$H$8*$I$4,0)</f>
        <v>110074</v>
      </c>
      <c r="AG37" s="205">
        <f>ROUND(BR122*Содержание!$H$8*$I$4,0)</f>
        <v>111953</v>
      </c>
      <c r="AH37" s="205">
        <f>ROUND(BS122*Содержание!$H$8*$I$4,0)</f>
        <v>113967</v>
      </c>
      <c r="AI37" s="205">
        <f>ROUND(BT122*Содержание!$H$8*$I$4,0)</f>
        <v>120880</v>
      </c>
      <c r="AJ37" s="205">
        <f>ROUND(BU122*Содержание!$H$8*$I$4,0)</f>
        <v>120477</v>
      </c>
    </row>
    <row r="38" spans="1:36" x14ac:dyDescent="0.25">
      <c r="A38" s="44">
        <v>2750</v>
      </c>
      <c r="B38" s="219">
        <f>ROUND(IF($H$6=TRUE,AM123*Содержание!$H$8*$I$4*(1+'4 Доп.опции'!$V$44),AM123*Содержание!$H$8*$I$4),0)</f>
        <v>42486</v>
      </c>
      <c r="C38" s="219">
        <f>ROUND(IF($H$6=TRUE,AN123*Содержание!$H$8*$I$4*(1+'4 Доп.опции'!$V$44),AN123*Содержание!$H$8*$I$4),0)</f>
        <v>43359</v>
      </c>
      <c r="D38" s="219">
        <f>ROUND(IF($H$6=TRUE,AO123*Содержание!$H$8*$I$4*(1+'4 Доп.опции'!$V$44),AO123*Содержание!$H$8*$I$4),0)</f>
        <v>43694</v>
      </c>
      <c r="E38" s="219">
        <f>ROUND(IF($H$6=TRUE,AP123*Содержание!$H$8*$I$4*(1+'4 Доп.опции'!$V$44),AP123*Содержание!$H$8*$I$4),0)</f>
        <v>44567</v>
      </c>
      <c r="F38" s="219">
        <f>ROUND(IF($H$6=TRUE,AQ123*Содержание!$H$8*$I$4*(1+'4 Доп.опции'!$V$44),AQ123*Содержание!$H$8*$I$4),0)</f>
        <v>44969</v>
      </c>
      <c r="G38" s="219">
        <f>ROUND(IF($H$6=TRUE,AR123*Содержание!$H$8*$I$4*(1+'4 Доп.опции'!$V$44),AR123*Содержание!$H$8*$I$4),0)</f>
        <v>48794</v>
      </c>
      <c r="H38" s="219">
        <f>ROUND(IF($H$6=TRUE,AS123*Содержание!$H$8*$I$4*(1+'4 Доп.опции'!$V$44),AS123*Содержание!$H$8*$I$4),0)</f>
        <v>42755</v>
      </c>
      <c r="I38" s="219">
        <f>ROUND(IF($H$6=TRUE,AT123*Содержание!$H$8*$I$4*(1+'4 Доп.опции'!$V$44),AT123*Содержание!$H$8*$I$4),0)</f>
        <v>45037</v>
      </c>
      <c r="J38" s="219">
        <f>ROUND(IF($H$6=TRUE,AU123*Содержание!$H$8*$I$4*(1+'4 Доп.опции'!$V$44),AU123*Содержание!$H$8*$I$4),0)</f>
        <v>48594</v>
      </c>
      <c r="K38" s="205">
        <f>ROUND(AV123*Содержание!$H$8*$I$4,0)</f>
        <v>50137</v>
      </c>
      <c r="L38" s="205">
        <f>ROUND(AW123*Содержание!$H$8*$I$4,0)</f>
        <v>52486</v>
      </c>
      <c r="M38" s="205">
        <f>ROUND(AX123*Содержание!$H$8*$I$4,0)</f>
        <v>56044</v>
      </c>
      <c r="N38" s="205">
        <f>ROUND(AY123*Содержание!$H$8*$I$4,0)</f>
        <v>60608</v>
      </c>
      <c r="O38" s="205">
        <f>ROUND(AZ123*Содержание!$H$8*$I$4,0)</f>
        <v>69601</v>
      </c>
      <c r="P38" s="205">
        <f>ROUND(BA123*Содержание!$H$8*$I$4,0)</f>
        <v>73227</v>
      </c>
      <c r="Q38" s="205">
        <f>ROUND(BB123*Содержание!$H$8*$I$4,0)</f>
        <v>72622</v>
      </c>
      <c r="R38" s="205">
        <f>ROUND(BC123*Содержание!$H$8*$I$4,0)</f>
        <v>73293</v>
      </c>
      <c r="S38" s="205">
        <f>ROUND(BD123*Содержание!$H$8*$I$4,0)</f>
        <v>78797</v>
      </c>
      <c r="T38" s="205">
        <f>ROUND(BE123*Содержание!$H$8*$I$4,0)</f>
        <v>80139</v>
      </c>
      <c r="U38" s="205">
        <f>ROUND(BF123*Содержание!$H$8*$I$4,0)</f>
        <v>80878</v>
      </c>
      <c r="V38" s="205">
        <f>ROUND(BG123*Содержание!$H$8*$I$4,0)</f>
        <v>81817</v>
      </c>
      <c r="W38" s="205">
        <f>ROUND(BH123*Содержание!$H$8*$I$4,0)</f>
        <v>84837</v>
      </c>
      <c r="X38" s="205">
        <f>ROUND(BI123*Содержание!$H$8*$I$4,0)</f>
        <v>88529</v>
      </c>
      <c r="Y38" s="205">
        <f>ROUND(BJ123*Содержание!$H$8*$I$4,0)</f>
        <v>88999</v>
      </c>
      <c r="Z38" s="205">
        <f>ROUND(BK123*Содержание!$H$8*$I$4,0)</f>
        <v>90072</v>
      </c>
      <c r="AA38" s="205">
        <f>ROUND(BL123*Содержание!$H$8*$I$4,0)</f>
        <v>95509</v>
      </c>
      <c r="AB38" s="205">
        <f>ROUND(BM123*Содержание!$H$8*$I$4,0)</f>
        <v>98596</v>
      </c>
      <c r="AC38" s="205">
        <f>ROUND(BN123*Содержание!$H$8*$I$4,0)</f>
        <v>100274</v>
      </c>
      <c r="AD38" s="205">
        <f>ROUND(BO123*Содержание!$H$8*$I$4,0)</f>
        <v>102623</v>
      </c>
      <c r="AE38" s="205">
        <f>ROUND(BP123*Содержание!$H$8*$I$4,0)</f>
        <v>108530</v>
      </c>
      <c r="AF38" s="205">
        <f>ROUND(BQ123*Содержание!$H$8*$I$4,0)</f>
        <v>110678</v>
      </c>
      <c r="AG38" s="205">
        <f>ROUND(BR123*Содержание!$H$8*$I$4,0)</f>
        <v>113833</v>
      </c>
      <c r="AH38" s="205">
        <f>ROUND(BS123*Содержание!$H$8*$I$4,0)</f>
        <v>117122</v>
      </c>
      <c r="AI38" s="205">
        <f>ROUND(BT123*Содержание!$H$8*$I$4,0)</f>
        <v>124102</v>
      </c>
      <c r="AJ38" s="205">
        <f>ROUND(BU123*Содержание!$H$8*$I$4,0)</f>
        <v>122692</v>
      </c>
    </row>
    <row r="39" spans="1:36" x14ac:dyDescent="0.25">
      <c r="A39" s="44">
        <v>2875</v>
      </c>
      <c r="B39" s="219">
        <f>ROUND(IF($H$6=TRUE,AM124*Содержание!$H$8*$I$4*(1+'4 Доп.опции'!$V$44),AM124*Содержание!$H$8*$I$4),0)</f>
        <v>46580</v>
      </c>
      <c r="C39" s="219">
        <f>ROUND(IF($H$6=TRUE,AN124*Содержание!$H$8*$I$4*(1+'4 Доп.опции'!$V$44),AN124*Содержание!$H$8*$I$4),0)</f>
        <v>47453</v>
      </c>
      <c r="D39" s="219">
        <f>ROUND(IF($H$6=TRUE,AO124*Содержание!$H$8*$I$4*(1+'4 Доп.опции'!$V$44),AO124*Содержание!$H$8*$I$4),0)</f>
        <v>50003</v>
      </c>
      <c r="E39" s="219">
        <f>ROUND(IF($H$6=TRUE,AP124*Содержание!$H$8*$I$4*(1+'4 Доп.опции'!$V$44),AP124*Содержание!$H$8*$I$4),0)</f>
        <v>50876</v>
      </c>
      <c r="F39" s="219">
        <f>ROUND(IF($H$6=TRUE,AQ124*Содержание!$H$8*$I$4*(1+'4 Доп.опции'!$V$44),AQ124*Содержание!$H$8*$I$4),0)</f>
        <v>52084</v>
      </c>
      <c r="G39" s="219">
        <f>ROUND(IF($H$6=TRUE,AR124*Содержание!$H$8*$I$4*(1+'4 Доп.опции'!$V$44),AR124*Содержание!$H$8*$I$4),0)</f>
        <v>53627</v>
      </c>
      <c r="H39" s="219">
        <f>ROUND(IF($H$6=TRUE,AS124*Содержание!$H$8*$I$4*(1+'4 Доп.опции'!$V$44),AS124*Содержание!$H$8*$I$4),0)</f>
        <v>48661</v>
      </c>
      <c r="I39" s="219">
        <f>ROUND(IF($H$6=TRUE,AT124*Содержание!$H$8*$I$4*(1+'4 Доп.опции'!$V$44),AT124*Содержание!$H$8*$I$4),0)</f>
        <v>50943</v>
      </c>
      <c r="J39" s="205">
        <f>ROUND(AU124*Содержание!$H$8*$I$4,0)</f>
        <v>58058</v>
      </c>
      <c r="K39" s="205">
        <f>ROUND(AV124*Содержание!$H$8*$I$4,0)</f>
        <v>54769</v>
      </c>
      <c r="L39" s="205">
        <f>ROUND(AW124*Содержание!$H$8*$I$4,0)</f>
        <v>67252</v>
      </c>
      <c r="M39" s="205">
        <f>ROUND(AX124*Содержание!$H$8*$I$4,0)</f>
        <v>68393</v>
      </c>
      <c r="N39" s="205">
        <f>ROUND(AY124*Содержание!$H$8*$I$4,0)</f>
        <v>68930</v>
      </c>
      <c r="O39" s="205">
        <f>ROUND(AZ124*Содержание!$H$8*$I$4,0)</f>
        <v>73159</v>
      </c>
      <c r="P39" s="205">
        <f>ROUND(BA124*Содержание!$H$8*$I$4,0)</f>
        <v>76918</v>
      </c>
      <c r="Q39" s="205">
        <f>ROUND(BB124*Содержание!$H$8*$I$4,0)</f>
        <v>77789</v>
      </c>
      <c r="R39" s="205">
        <f>ROUND(BC124*Содержание!$H$8*$I$4,0)</f>
        <v>79669</v>
      </c>
      <c r="S39" s="205">
        <f>ROUND(BD124*Содержание!$H$8*$I$4,0)</f>
        <v>81750</v>
      </c>
      <c r="T39" s="205">
        <f>ROUND(BE124*Содержание!$H$8*$I$4,0)</f>
        <v>89133</v>
      </c>
      <c r="U39" s="205">
        <f>ROUND(BF124*Содержание!$H$8*$I$4,0)</f>
        <v>88529</v>
      </c>
      <c r="V39" s="205">
        <f>ROUND(BG124*Содержание!$H$8*$I$4,0)</f>
        <v>88529</v>
      </c>
      <c r="W39" s="205">
        <f>ROUND(BH124*Содержание!$H$8*$I$4,0)</f>
        <v>91281</v>
      </c>
      <c r="X39" s="205">
        <f>ROUND(BI124*Содержание!$H$8*$I$4,0)</f>
        <v>94704</v>
      </c>
      <c r="Y39" s="205">
        <f>ROUND(BJ124*Содержание!$H$8*$I$4,0)</f>
        <v>96046</v>
      </c>
      <c r="Z39" s="205">
        <f>ROUND(BK124*Содержание!$H$8*$I$4,0)</f>
        <v>98261</v>
      </c>
      <c r="AA39" s="205">
        <f>ROUND(BL124*Содержание!$H$8*$I$4,0)</f>
        <v>99872</v>
      </c>
      <c r="AB39" s="205">
        <f>ROUND(BM124*Содержание!$H$8*$I$4,0)</f>
        <v>104101</v>
      </c>
      <c r="AC39" s="205">
        <f>ROUND(BN124*Содержание!$H$8*$I$4,0)</f>
        <v>108195</v>
      </c>
      <c r="AD39" s="205">
        <f>ROUND(BO124*Содержание!$H$8*$I$4,0)</f>
        <v>110275</v>
      </c>
      <c r="AE39" s="205">
        <f>ROUND(BP124*Содержание!$H$8*$I$4,0)</f>
        <v>114839</v>
      </c>
      <c r="AF39" s="205">
        <f>ROUND(BQ124*Содержание!$H$8*$I$4,0)</f>
        <v>119403</v>
      </c>
      <c r="AG39" s="205">
        <f>ROUND(BR124*Содержание!$H$8*$I$4,0)</f>
        <v>123028</v>
      </c>
      <c r="AH39" s="205">
        <f>ROUND(BS124*Содержание!$H$8*$I$4,0)</f>
        <v>125041</v>
      </c>
      <c r="AI39" s="205">
        <f>ROUND(BT124*Содержание!$H$8*$I$4,0)</f>
        <v>128733</v>
      </c>
      <c r="AJ39" s="205">
        <f>ROUND(BU124*Содержание!$H$8*$I$4,0)</f>
        <v>133700</v>
      </c>
    </row>
    <row r="40" spans="1:36" x14ac:dyDescent="0.25">
      <c r="A40" s="223">
        <v>3000</v>
      </c>
      <c r="B40" s="219">
        <f>ROUND(IF($H$6=TRUE,AM125*Содержание!$H$8*$I$4*(1+'4 Доп.опции'!$V$44),AM125*Содержание!$H$8*$I$4),0)</f>
        <v>47856</v>
      </c>
      <c r="C40" s="219">
        <f>ROUND(IF($H$6=TRUE,AN125*Содержание!$H$8*$I$4*(1+'4 Доп.опции'!$V$44),AN125*Содержание!$H$8*$I$4),0)</f>
        <v>48862</v>
      </c>
      <c r="D40" s="219">
        <f>ROUND(IF($H$6=TRUE,AO125*Содержание!$H$8*$I$4*(1+'4 Доп.опции'!$V$44),AO125*Содержание!$H$8*$I$4),0)</f>
        <v>51211</v>
      </c>
      <c r="E40" s="219">
        <f>ROUND(IF($H$6=TRUE,AP125*Содержание!$H$8*$I$4*(1+'4 Доп.опции'!$V$44),AP125*Содержание!$H$8*$I$4),0)</f>
        <v>52151</v>
      </c>
      <c r="F40" s="219">
        <f>ROUND(IF($H$6=TRUE,AQ125*Содержание!$H$8*$I$4*(1+'4 Доп.опции'!$V$44),AQ125*Содержание!$H$8*$I$4),0)</f>
        <v>52352</v>
      </c>
      <c r="G40" s="219">
        <f>ROUND(IF($H$6=TRUE,AR125*Содержание!$H$8*$I$4*(1+'4 Доп.опции'!$V$44),AR125*Содержание!$H$8*$I$4),0)</f>
        <v>56379</v>
      </c>
      <c r="H40" s="219">
        <f>ROUND(IF($H$6=TRUE,AS125*Содержание!$H$8*$I$4*(1+'4 Доп.опции'!$V$44),AS125*Содержание!$H$8*$I$4),0)</f>
        <v>60339</v>
      </c>
      <c r="I40" s="205">
        <f>ROUND(AT125*Содержание!$H$8*$I$4,0)</f>
        <v>61816</v>
      </c>
      <c r="J40" s="205">
        <f>ROUND(AU125*Содержание!$H$8*$I$4,0)</f>
        <v>62890</v>
      </c>
      <c r="K40" s="205">
        <f>ROUND(AV125*Содержание!$H$8*$I$4,0)</f>
        <v>67991</v>
      </c>
      <c r="L40" s="205">
        <f>ROUND(AW125*Содержание!$H$8*$I$4,0)</f>
        <v>66447</v>
      </c>
      <c r="M40" s="205">
        <f>ROUND(AX125*Содержание!$H$8*$I$4,0)</f>
        <v>68663</v>
      </c>
      <c r="N40" s="205">
        <f>ROUND(AY125*Содержание!$H$8*$I$4,0)</f>
        <v>70676</v>
      </c>
      <c r="O40" s="205">
        <f>ROUND(AZ125*Содержание!$H$8*$I$4,0)</f>
        <v>77454</v>
      </c>
      <c r="P40" s="205">
        <f>ROUND(BA125*Содержание!$H$8*$I$4,0)</f>
        <v>81481</v>
      </c>
      <c r="Q40" s="205">
        <f>ROUND(BB125*Содержание!$H$8*$I$4,0)</f>
        <v>82555</v>
      </c>
      <c r="R40" s="205">
        <f>ROUND(BC125*Содержание!$H$8*$I$4,0)</f>
        <v>84569</v>
      </c>
      <c r="S40" s="205">
        <f>ROUND(BD125*Содержание!$H$8*$I$4,0)</f>
        <v>89805</v>
      </c>
      <c r="T40" s="205">
        <f>ROUND(BE125*Содержание!$H$8*$I$4,0)</f>
        <v>93697</v>
      </c>
      <c r="U40" s="205">
        <f>ROUND(BF125*Содержание!$H$8*$I$4,0)</f>
        <v>93093</v>
      </c>
      <c r="V40" s="205">
        <f>ROUND(BG125*Содержание!$H$8*$I$4,0)</f>
        <v>94233</v>
      </c>
      <c r="W40" s="205">
        <f>ROUND(BH125*Содержание!$H$8*$I$4,0)</f>
        <v>96852</v>
      </c>
      <c r="X40" s="205">
        <f>ROUND(BI125*Содержание!$H$8*$I$4,0)</f>
        <v>100811</v>
      </c>
      <c r="Y40" s="205">
        <f>ROUND(BJ125*Содержание!$H$8*$I$4,0)</f>
        <v>101147</v>
      </c>
      <c r="Z40" s="205">
        <f>ROUND(BK125*Содержание!$H$8*$I$4,0)</f>
        <v>103362</v>
      </c>
      <c r="AA40" s="205">
        <f>ROUND(BL125*Содержание!$H$8*$I$4,0)</f>
        <v>106315</v>
      </c>
      <c r="AB40" s="205">
        <f>ROUND(BM125*Содержание!$H$8*$I$4,0)</f>
        <v>109806</v>
      </c>
      <c r="AC40" s="205">
        <f>ROUND(BN125*Содержание!$H$8*$I$4,0)</f>
        <v>114235</v>
      </c>
      <c r="AD40" s="205">
        <f>ROUND(BO125*Содержание!$H$8*$I$4,0)</f>
        <v>116182</v>
      </c>
      <c r="AE40" s="205">
        <f>ROUND(BP125*Содержание!$H$8*$I$4,0)</f>
        <v>123364</v>
      </c>
      <c r="AF40" s="205">
        <f>ROUND(BQ125*Содержание!$H$8*$I$4,0)</f>
        <v>128397</v>
      </c>
      <c r="AG40" s="205">
        <f>ROUND(BR125*Содержание!$H$8*$I$4,0)</f>
        <v>132291</v>
      </c>
      <c r="AH40" s="205">
        <f>ROUND(BS125*Содержание!$H$8*$I$4,0)</f>
        <v>134572</v>
      </c>
      <c r="AI40" s="205">
        <f>ROUND(BT125*Содержание!$H$8*$I$4,0)</f>
        <v>138531</v>
      </c>
      <c r="AJ40" s="205">
        <f>ROUND(BU125*Содержание!$H$8*$I$4,0)</f>
        <v>142291</v>
      </c>
    </row>
    <row r="41" spans="1:36" ht="2.25" customHeight="1" x14ac:dyDescent="0.25">
      <c r="A41" s="55"/>
      <c r="B41" s="222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</row>
    <row r="42" spans="1:36" ht="14.25" customHeight="1" x14ac:dyDescent="0.3">
      <c r="A42" s="57"/>
      <c r="B42" s="154" t="str">
        <f>IF($H$6=TRUE,"указаны цены на ворота с торсионными пружинами","указаны цены на ворота с пружинами растяжения.Наценка за торсионные пружины стандартного монтажа в зоне с зеленой заливкой = 5 %")</f>
        <v>указаны цены на ворота с пружинами растяжения.Наценка за торсионные пружины стандартного монтажа в зоне с зеленой заливкой = 5 %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</row>
    <row r="43" spans="1:36" ht="12" customHeight="1" x14ac:dyDescent="0.25">
      <c r="A43" s="63" t="s">
        <v>161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62" customFormat="1" ht="27.75" customHeight="1" x14ac:dyDescent="0.25">
      <c r="A44" s="365" t="s">
        <v>477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</row>
    <row r="45" spans="1:36" ht="15.75" x14ac:dyDescent="0.25">
      <c r="A45" s="352" t="s">
        <v>149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</row>
    <row r="46" spans="1:36" ht="15" customHeight="1" x14ac:dyDescent="0.25">
      <c r="A46" s="54" t="s">
        <v>124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</row>
    <row r="47" spans="1:36" x14ac:dyDescent="0.25">
      <c r="A47" s="53" t="s">
        <v>120</v>
      </c>
      <c r="B47" s="53">
        <v>2250</v>
      </c>
      <c r="C47" s="53">
        <v>2375</v>
      </c>
      <c r="D47" s="53">
        <v>2500</v>
      </c>
      <c r="E47" s="53">
        <v>2625</v>
      </c>
      <c r="F47" s="53">
        <v>2750</v>
      </c>
      <c r="G47" s="53">
        <v>2875</v>
      </c>
      <c r="H47" s="53">
        <v>3000</v>
      </c>
      <c r="I47" s="53">
        <v>3125</v>
      </c>
      <c r="J47" s="53">
        <v>3250</v>
      </c>
      <c r="K47" s="53">
        <v>3375</v>
      </c>
      <c r="L47" s="53">
        <v>3500</v>
      </c>
      <c r="M47" s="53">
        <v>3625</v>
      </c>
      <c r="N47" s="53">
        <v>3750</v>
      </c>
      <c r="O47" s="53">
        <v>3875</v>
      </c>
      <c r="P47" s="53">
        <v>4000</v>
      </c>
      <c r="Q47" s="53">
        <v>4125</v>
      </c>
      <c r="R47" s="53">
        <v>4250</v>
      </c>
      <c r="S47" s="53">
        <v>4375</v>
      </c>
      <c r="T47" s="53">
        <v>4500</v>
      </c>
      <c r="U47" s="53">
        <v>4625</v>
      </c>
      <c r="V47" s="53">
        <v>4750</v>
      </c>
      <c r="W47" s="53">
        <v>4875</v>
      </c>
      <c r="X47" s="53">
        <v>5000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5">
      <c r="A48" s="53">
        <v>2100</v>
      </c>
      <c r="B48" s="219">
        <f>ROUND(IF($H$6=TRUE,B129*Содержание!$H$8*$I$4*(1+'4 Доп.опции'!$V$44),B129*Содержание!$H$8*$I$4),0)</f>
        <v>36110</v>
      </c>
      <c r="C48" s="219">
        <f>ROUND(IF($H$6=TRUE,C129*Содержание!$H$8*$I$4*(1+'4 Доп.опции'!$V$44),C129*Содержание!$H$8*$I$4),0)</f>
        <v>34365</v>
      </c>
      <c r="D48" s="219">
        <f>ROUND(IF($H$6=TRUE,D129*Содержание!$H$8*$I$4*(1+'4 Доп.опции'!$V$44),D129*Содержание!$H$8*$I$4),0)</f>
        <v>36579</v>
      </c>
      <c r="E48" s="219">
        <f>ROUND(IF($H$6=TRUE,E129*Содержание!$H$8*$I$4*(1+'4 Доп.опции'!$V$44),E129*Содержание!$H$8*$I$4),0)</f>
        <v>38123</v>
      </c>
      <c r="F48" s="219">
        <f>ROUND(IF($H$6=TRUE,F129*Содержание!$H$8*$I$4*(1+'4 Доп.опции'!$V$44),F129*Содержание!$H$8*$I$4),0)</f>
        <v>40204</v>
      </c>
      <c r="G48" s="219">
        <f>ROUND(IF($H$6=TRUE,G129*Содержание!$H$8*$I$4*(1+'4 Доп.опции'!$V$44),G129*Содержание!$H$8*$I$4),0)</f>
        <v>43292</v>
      </c>
      <c r="H48" s="219">
        <f>ROUND(IF($H$6=TRUE,H129*Содержание!$H$8*$I$4*(1+'4 Доп.опции'!$V$44),H129*Содержание!$H$8*$I$4),0)</f>
        <v>45641</v>
      </c>
      <c r="I48" s="219">
        <f>ROUND(IF($H$6=TRUE,I129*Содержание!$H$8*$I$4*(1+'4 Доп.опции'!$V$44),I129*Содержание!$H$8*$I$4),0)</f>
        <v>47251</v>
      </c>
      <c r="J48" s="219">
        <f>ROUND(IF($H$6=TRUE,J129*Содержание!$H$8*$I$4*(1+'4 Доп.опции'!$V$44),J129*Содержание!$H$8*$I$4),0)</f>
        <v>47990</v>
      </c>
      <c r="K48" s="219">
        <f>ROUND(IF($H$6=TRUE,K129*Содержание!$H$8*$I$4*(1+'4 Доп.опции'!$V$44),K129*Содержание!$H$8*$I$4),0)</f>
        <v>49332</v>
      </c>
      <c r="L48" s="219">
        <f>ROUND(IF($H$6=TRUE,L129*Содержание!$H$8*$I$4*(1+'4 Доп.опции'!$V$44),L129*Содержание!$H$8*$I$4),0)</f>
        <v>51883</v>
      </c>
      <c r="M48" s="205">
        <f>ROUND(M129*Содержание!$H$8*$I$4,0)</f>
        <v>56513</v>
      </c>
      <c r="N48" s="205">
        <f>ROUND(N129*Содержание!$H$8*$I$4,0)</f>
        <v>57252</v>
      </c>
      <c r="O48" s="205">
        <f>ROUND(O129*Содержание!$H$8*$I$4,0)</f>
        <v>58796</v>
      </c>
      <c r="P48" s="205">
        <f>ROUND(P129*Содержание!$H$8*$I$4,0)</f>
        <v>60608</v>
      </c>
      <c r="Q48" s="205">
        <f>ROUND(Q129*Содержание!$H$8*$I$4,0)</f>
        <v>63159</v>
      </c>
      <c r="R48" s="205">
        <f>ROUND(R129*Содержание!$H$8*$I$4,0)</f>
        <v>63225</v>
      </c>
      <c r="S48" s="205">
        <f>ROUND(S129*Содержание!$H$8*$I$4,0)</f>
        <v>65172</v>
      </c>
      <c r="T48" s="205">
        <f>ROUND(T129*Содержание!$H$8*$I$4,0)</f>
        <v>66783</v>
      </c>
      <c r="U48" s="205">
        <f>ROUND(U129*Содержание!$H$8*$I$4,0)</f>
        <v>69736</v>
      </c>
      <c r="V48" s="205">
        <f>ROUND(V129*Содержание!$H$8*$I$4,0)</f>
        <v>70273</v>
      </c>
      <c r="W48" s="205">
        <f>ROUND(W129*Содержание!$H$8*$I$4,0)</f>
        <v>72287</v>
      </c>
      <c r="X48" s="205">
        <f>ROUND(X129*Содержание!$H$8*$I$4,0)</f>
        <v>73159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5">
      <c r="A49" s="53">
        <v>2125</v>
      </c>
      <c r="B49" s="219">
        <f>ROUND(IF($H$6=TRUE,B130*Содержание!$H$8*$I$4*(1+'4 Доп.опции'!$V$44),B130*Содержание!$H$8*$I$4),0)</f>
        <v>36311</v>
      </c>
      <c r="C49" s="219">
        <f>ROUND(IF($H$6=TRUE,C130*Содержание!$H$8*$I$4*(1+'4 Доп.опции'!$V$44),C130*Содержание!$H$8*$I$4),0)</f>
        <v>34633</v>
      </c>
      <c r="D49" s="219">
        <f>ROUND(IF($H$6=TRUE,D130*Содержание!$H$8*$I$4*(1+'4 Доп.опции'!$V$44),D130*Содержание!$H$8*$I$4),0)</f>
        <v>36647</v>
      </c>
      <c r="E49" s="219">
        <f>ROUND(IF($H$6=TRUE,E130*Содержание!$H$8*$I$4*(1+'4 Доп.опции'!$V$44),E130*Содержание!$H$8*$I$4),0)</f>
        <v>38190</v>
      </c>
      <c r="F49" s="219">
        <f>ROUND(IF($H$6=TRUE,F130*Содержание!$H$8*$I$4*(1+'4 Доп.опции'!$V$44),F130*Содержание!$H$8*$I$4),0)</f>
        <v>40339</v>
      </c>
      <c r="G49" s="219">
        <f>ROUND(IF($H$6=TRUE,G130*Содержание!$H$8*$I$4*(1+'4 Доп.опции'!$V$44),G130*Содержание!$H$8*$I$4),0)</f>
        <v>42620</v>
      </c>
      <c r="H49" s="219">
        <f>ROUND(IF($H$6=TRUE,H130*Содержание!$H$8*$I$4*(1+'4 Доп.опции'!$V$44),H130*Содержание!$H$8*$I$4),0)</f>
        <v>44835</v>
      </c>
      <c r="I49" s="219">
        <f>ROUND(IF($H$6=TRUE,I130*Содержание!$H$8*$I$4*(1+'4 Доп.опции'!$V$44),I130*Содержание!$H$8*$I$4),0)</f>
        <v>47117</v>
      </c>
      <c r="J49" s="219">
        <f>ROUND(IF($H$6=TRUE,J130*Содержание!$H$8*$I$4*(1+'4 Доп.опции'!$V$44),J130*Содержание!$H$8*$I$4),0)</f>
        <v>47990</v>
      </c>
      <c r="K49" s="219">
        <f>ROUND(IF($H$6=TRUE,K130*Содержание!$H$8*$I$4*(1+'4 Доп.опции'!$V$44),K130*Содержание!$H$8*$I$4),0)</f>
        <v>47856</v>
      </c>
      <c r="L49" s="219">
        <f>ROUND(IF($H$6=TRUE,L130*Содержание!$H$8*$I$4*(1+'4 Доп.опции'!$V$44),L130*Содержание!$H$8*$I$4),0)</f>
        <v>50271</v>
      </c>
      <c r="M49" s="205">
        <f>ROUND(M130*Содержание!$H$8*$I$4,0)</f>
        <v>56044</v>
      </c>
      <c r="N49" s="205">
        <f>ROUND(N130*Содержание!$H$8*$I$4,0)</f>
        <v>56917</v>
      </c>
      <c r="O49" s="205">
        <f>ROUND(O130*Содержание!$H$8*$I$4,0)</f>
        <v>57521</v>
      </c>
      <c r="P49" s="205">
        <f>ROUND(P130*Содержание!$H$8*$I$4,0)</f>
        <v>59332</v>
      </c>
      <c r="Q49" s="205">
        <f>ROUND(Q130*Содержание!$H$8*$I$4,0)</f>
        <v>62487</v>
      </c>
      <c r="R49" s="205">
        <f>ROUND(R130*Содержание!$H$8*$I$4,0)</f>
        <v>63225</v>
      </c>
      <c r="S49" s="205">
        <f>ROUND(S130*Содержание!$H$8*$I$4,0)</f>
        <v>63293</v>
      </c>
      <c r="T49" s="205">
        <f>ROUND(T130*Содержание!$H$8*$I$4,0)</f>
        <v>65306</v>
      </c>
      <c r="U49" s="205">
        <f>ROUND(U130*Содержание!$H$8*$I$4,0)</f>
        <v>69333</v>
      </c>
      <c r="V49" s="205">
        <f>ROUND(V130*Содержание!$H$8*$I$4,0)</f>
        <v>70608</v>
      </c>
      <c r="W49" s="205">
        <f>ROUND(W130*Содержание!$H$8*$I$4,0)</f>
        <v>71078</v>
      </c>
      <c r="X49" s="205">
        <f>ROUND(X130*Содержание!$H$8*$I$4,0)</f>
        <v>72220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5">
      <c r="A50" s="53">
        <v>2250</v>
      </c>
      <c r="B50" s="219">
        <f>ROUND(IF($H$6=TRUE,B131*Содержание!$H$8*$I$4*(1+'4 Доп.опции'!$V$44),B131*Содержание!$H$8*$I$4),0)</f>
        <v>36579</v>
      </c>
      <c r="C50" s="219">
        <f>ROUND(IF($H$6=TRUE,C131*Содержание!$H$8*$I$4*(1+'4 Доп.опции'!$V$44),C131*Содержание!$H$8*$I$4),0)</f>
        <v>35304</v>
      </c>
      <c r="D50" s="219">
        <f>ROUND(IF($H$6=TRUE,D131*Содержание!$H$8*$I$4*(1+'4 Доп.опции'!$V$44),D131*Содержание!$H$8*$I$4),0)</f>
        <v>36647</v>
      </c>
      <c r="E50" s="219">
        <f>ROUND(IF($H$6=TRUE,E131*Содержание!$H$8*$I$4*(1+'4 Доп.опции'!$V$44),E131*Содержание!$H$8*$I$4),0)</f>
        <v>38056</v>
      </c>
      <c r="F50" s="219">
        <f>ROUND(IF($H$6=TRUE,F131*Содержание!$H$8*$I$4*(1+'4 Доп.опции'!$V$44),F131*Содержание!$H$8*$I$4),0)</f>
        <v>40539</v>
      </c>
      <c r="G50" s="219">
        <f>ROUND(IF($H$6=TRUE,G131*Содержание!$H$8*$I$4*(1+'4 Доп.опции'!$V$44),G131*Содержание!$H$8*$I$4),0)</f>
        <v>42083</v>
      </c>
      <c r="H50" s="219">
        <f>ROUND(IF($H$6=TRUE,H131*Содержание!$H$8*$I$4*(1+'4 Доп.опции'!$V$44),H131*Содержание!$H$8*$I$4),0)</f>
        <v>44432</v>
      </c>
      <c r="I50" s="219">
        <f>ROUND(IF($H$6=TRUE,I131*Содержание!$H$8*$I$4*(1+'4 Доп.опции'!$V$44),I131*Содержание!$H$8*$I$4),0)</f>
        <v>46647</v>
      </c>
      <c r="J50" s="219">
        <f>ROUND(IF($H$6=TRUE,J131*Содержание!$H$8*$I$4*(1+'4 Доп.опции'!$V$44),J131*Содержание!$H$8*$I$4),0)</f>
        <v>49064</v>
      </c>
      <c r="K50" s="219">
        <f>ROUND(IF($H$6=TRUE,K131*Содержание!$H$8*$I$4*(1+'4 Доп.опции'!$V$44),K131*Содержание!$H$8*$I$4),0)</f>
        <v>47856</v>
      </c>
      <c r="L50" s="219">
        <f>ROUND(IF($H$6=TRUE,L131*Содержание!$H$8*$I$4*(1+'4 Доп.опции'!$V$44),L131*Содержание!$H$8*$I$4),0)</f>
        <v>53627</v>
      </c>
      <c r="M50" s="205">
        <f>ROUND(M131*Содержание!$H$8*$I$4,0)</f>
        <v>55507</v>
      </c>
      <c r="N50" s="205">
        <f>ROUND(N131*Содержание!$H$8*$I$4,0)</f>
        <v>56983</v>
      </c>
      <c r="O50" s="205">
        <f>ROUND(O131*Содержание!$H$8*$I$4,0)</f>
        <v>55842</v>
      </c>
      <c r="P50" s="205">
        <f>ROUND(P131*Содержание!$H$8*$I$4,0)</f>
        <v>58125</v>
      </c>
      <c r="Q50" s="205">
        <f>ROUND(Q131*Содержание!$H$8*$I$4,0)</f>
        <v>59668</v>
      </c>
      <c r="R50" s="205">
        <f>ROUND(R131*Содержание!$H$8*$I$4,0)</f>
        <v>62420</v>
      </c>
      <c r="S50" s="205">
        <f>ROUND(S131*Содержание!$H$8*$I$4,0)</f>
        <v>61548</v>
      </c>
      <c r="T50" s="205">
        <f>ROUND(T131*Содержание!$H$8*$I$4,0)</f>
        <v>63897</v>
      </c>
      <c r="U50" s="205">
        <f>ROUND(U131*Содержание!$H$8*$I$4,0)</f>
        <v>67387</v>
      </c>
      <c r="V50" s="205">
        <f>ROUND(V131*Содержание!$H$8*$I$4,0)</f>
        <v>70138</v>
      </c>
      <c r="W50" s="205">
        <f>ROUND(W131*Содержание!$H$8*$I$4,0)</f>
        <v>68863</v>
      </c>
      <c r="X50" s="205">
        <f>ROUND(X131*Содержание!$H$8*$I$4,0)</f>
        <v>70742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5">
      <c r="A51" s="53">
        <v>2375</v>
      </c>
      <c r="B51" s="219">
        <f>ROUND(IF($H$6=TRUE,B132*Содержание!$H$8*$I$4*(1+'4 Доп.опции'!$V$44),B132*Содержание!$H$8*$I$4),0)</f>
        <v>39600</v>
      </c>
      <c r="C51" s="219">
        <f>ROUND(IF($H$6=TRUE,C132*Содержание!$H$8*$I$4*(1+'4 Доп.опции'!$V$44),C132*Содержание!$H$8*$I$4),0)</f>
        <v>38056</v>
      </c>
      <c r="D51" s="219">
        <f>ROUND(IF($H$6=TRUE,D132*Содержание!$H$8*$I$4*(1+'4 Доп.опции'!$V$44),D132*Содержание!$H$8*$I$4),0)</f>
        <v>37720</v>
      </c>
      <c r="E51" s="219">
        <f>ROUND(IF($H$6=TRUE,E132*Содержание!$H$8*$I$4*(1+'4 Доп.опции'!$V$44),E132*Содержание!$H$8*$I$4),0)</f>
        <v>39532</v>
      </c>
      <c r="F51" s="219">
        <f>ROUND(IF($H$6=TRUE,F132*Содержание!$H$8*$I$4*(1+'4 Доп.опции'!$V$44),F132*Содержание!$H$8*$I$4),0)</f>
        <v>40271</v>
      </c>
      <c r="G51" s="219">
        <f>ROUND(IF($H$6=TRUE,G132*Содержание!$H$8*$I$4*(1+'4 Доп.опции'!$V$44),G132*Содержание!$H$8*$I$4),0)</f>
        <v>44164</v>
      </c>
      <c r="H51" s="219">
        <f>ROUND(IF($H$6=TRUE,H132*Содержание!$H$8*$I$4*(1+'4 Доп.опции'!$V$44),H132*Содержание!$H$8*$I$4),0)</f>
        <v>46379</v>
      </c>
      <c r="I51" s="219">
        <f>ROUND(IF($H$6=TRUE,I132*Содержание!$H$8*$I$4*(1+'4 Доп.опции'!$V$44),I132*Содержание!$H$8*$I$4),0)</f>
        <v>48996</v>
      </c>
      <c r="J51" s="219">
        <f>ROUND(IF($H$6=TRUE,J132*Содержание!$H$8*$I$4*(1+'4 Доп.опции'!$V$44),J132*Содержание!$H$8*$I$4),0)</f>
        <v>52620</v>
      </c>
      <c r="K51" s="219">
        <f>ROUND(IF($H$6=TRUE,K132*Содержание!$H$8*$I$4*(1+'4 Доп.опции'!$V$44),K132*Содержание!$H$8*$I$4),0)</f>
        <v>50339</v>
      </c>
      <c r="L51" s="205">
        <f>ROUND(L132*Содержание!$H$8*$I$4,0)</f>
        <v>54298</v>
      </c>
      <c r="M51" s="205">
        <f>ROUND(M132*Содержание!$H$8*$I$4,0)</f>
        <v>57386</v>
      </c>
      <c r="N51" s="205">
        <f>ROUND(N132*Содержание!$H$8*$I$4,0)</f>
        <v>60273</v>
      </c>
      <c r="O51" s="205">
        <f>ROUND(O132*Содержание!$H$8*$I$4,0)</f>
        <v>56983</v>
      </c>
      <c r="P51" s="205">
        <f>ROUND(P132*Содержание!$H$8*$I$4,0)</f>
        <v>59399</v>
      </c>
      <c r="Q51" s="205">
        <f>ROUND(Q132*Содержание!$H$8*$I$4,0)</f>
        <v>62152</v>
      </c>
      <c r="R51" s="205">
        <f>ROUND(R132*Содержание!$H$8*$I$4,0)</f>
        <v>65239</v>
      </c>
      <c r="S51" s="205">
        <f>ROUND(S132*Содержание!$H$8*$I$4,0)</f>
        <v>62487</v>
      </c>
      <c r="T51" s="205">
        <f>ROUND(T132*Содержание!$H$8*$I$4,0)</f>
        <v>64568</v>
      </c>
      <c r="U51" s="205">
        <f>ROUND(U132*Содержание!$H$8*$I$4,0)</f>
        <v>68461</v>
      </c>
      <c r="V51" s="205">
        <f>ROUND(V132*Содержание!$H$8*$I$4,0)</f>
        <v>72420</v>
      </c>
      <c r="W51" s="205">
        <f>ROUND(W132*Содержание!$H$8*$I$4,0)</f>
        <v>66581</v>
      </c>
      <c r="X51" s="205">
        <f>ROUND(X132*Содержание!$H$8*$I$4,0)</f>
        <v>69200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5">
      <c r="A52" s="53">
        <v>2500</v>
      </c>
      <c r="B52" s="219">
        <f>ROUND(IF($H$6=TRUE,B133*Содержание!$H$8*$I$4*(1+'4 Доп.опции'!$V$44),B133*Содержание!$H$8*$I$4),0)</f>
        <v>42418</v>
      </c>
      <c r="C52" s="219">
        <f>ROUND(IF($H$6=TRUE,C133*Содержание!$H$8*$I$4*(1+'4 Доп.опции'!$V$44),C133*Содержание!$H$8*$I$4),0)</f>
        <v>45237</v>
      </c>
      <c r="D52" s="219">
        <f>ROUND(IF($H$6=TRUE,D133*Содержание!$H$8*$I$4*(1+'4 Доп.опции'!$V$44),D133*Содержание!$H$8*$I$4),0)</f>
        <v>39668</v>
      </c>
      <c r="E52" s="219">
        <f>ROUND(IF($H$6=TRUE,E133*Содержание!$H$8*$I$4*(1+'4 Доп.опции'!$V$44),E133*Содержание!$H$8*$I$4),0)</f>
        <v>42083</v>
      </c>
      <c r="F52" s="219">
        <f>ROUND(IF($H$6=TRUE,F133*Содержание!$H$8*$I$4*(1+'4 Доп.опции'!$V$44),F133*Содержание!$H$8*$I$4),0)</f>
        <v>45237</v>
      </c>
      <c r="G52" s="219">
        <f>ROUND(IF($H$6=TRUE,G133*Содержание!$H$8*$I$4*(1+'4 Доп.опции'!$V$44),G133*Содержание!$H$8*$I$4),0)</f>
        <v>44835</v>
      </c>
      <c r="H52" s="219">
        <f>ROUND(IF($H$6=TRUE,H133*Содержание!$H$8*$I$4*(1+'4 Доп.опции'!$V$44),H133*Содержание!$H$8*$I$4),0)</f>
        <v>47251</v>
      </c>
      <c r="I52" s="219">
        <f>ROUND(IF($H$6=TRUE,I133*Содержание!$H$8*$I$4*(1+'4 Доп.опции'!$V$44),I133*Содержание!$H$8*$I$4),0)</f>
        <v>50607</v>
      </c>
      <c r="J52" s="219">
        <f>ROUND(IF($H$6=TRUE,J133*Содержание!$H$8*$I$4*(1+'4 Доп.опции'!$V$44),J133*Содержание!$H$8*$I$4),0)</f>
        <v>57654</v>
      </c>
      <c r="K52" s="205">
        <f>ROUND(K133*Содержание!$H$8*$I$4,0)</f>
        <v>64971</v>
      </c>
      <c r="L52" s="205">
        <f>ROUND(L133*Содержание!$H$8*$I$4,0)</f>
        <v>67991</v>
      </c>
      <c r="M52" s="205">
        <f>ROUND(M133*Содержание!$H$8*$I$4,0)</f>
        <v>67655</v>
      </c>
      <c r="N52" s="205">
        <f>ROUND(N133*Содержание!$H$8*$I$4,0)</f>
        <v>69132</v>
      </c>
      <c r="O52" s="205">
        <f>ROUND(O133*Содержание!$H$8*$I$4,0)</f>
        <v>70810</v>
      </c>
      <c r="P52" s="205">
        <f>ROUND(P133*Содержание!$H$8*$I$4,0)</f>
        <v>71749</v>
      </c>
      <c r="Q52" s="205">
        <f>ROUND(Q133*Содержание!$H$8*$I$4,0)</f>
        <v>73427</v>
      </c>
      <c r="R52" s="205">
        <f>ROUND(R133*Содержание!$H$8*$I$4,0)</f>
        <v>75173</v>
      </c>
      <c r="S52" s="205">
        <f>ROUND(S133*Содержание!$H$8*$I$4,0)</f>
        <v>76649</v>
      </c>
      <c r="T52" s="205">
        <f>ROUND(T133*Содержание!$H$8*$I$4,0)</f>
        <v>81079</v>
      </c>
      <c r="U52" s="205">
        <f>ROUND(U133*Содержание!$H$8*$I$4,0)</f>
        <v>83495</v>
      </c>
      <c r="V52" s="205">
        <f>ROUND(V133*Содержание!$H$8*$I$4,0)</f>
        <v>83227</v>
      </c>
      <c r="W52" s="205">
        <f>ROUND(W133*Содержание!$H$8*$I$4,0)</f>
        <v>87254</v>
      </c>
      <c r="X52" s="205">
        <f>ROUND(X133*Содержание!$H$8*$I$4,0)</f>
        <v>88931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5">
      <c r="A53" s="53">
        <v>2550</v>
      </c>
      <c r="B53" s="219">
        <f>ROUND(IF($H$6=TRUE,B134*Содержание!$H$8*$I$4*(1+'4 Доп.опции'!$V$44),B134*Содержание!$H$8*$I$4),0)</f>
        <v>42688</v>
      </c>
      <c r="C53" s="219">
        <f>ROUND(IF($H$6=TRUE,C134*Содержание!$H$8*$I$4*(1+'4 Доп.опции'!$V$44),C134*Содержание!$H$8*$I$4),0)</f>
        <v>45976</v>
      </c>
      <c r="D53" s="219">
        <f>ROUND(IF($H$6=TRUE,D134*Содержание!$H$8*$I$4*(1+'4 Доп.опции'!$V$44),D134*Содержание!$H$8*$I$4),0)</f>
        <v>39868</v>
      </c>
      <c r="E53" s="219">
        <f>ROUND(IF($H$6=TRUE,E134*Содержание!$H$8*$I$4*(1+'4 Доп.опции'!$V$44),E134*Содержание!$H$8*$I$4),0)</f>
        <v>42151</v>
      </c>
      <c r="F53" s="219">
        <f>ROUND(IF($H$6=TRUE,F134*Содержание!$H$8*$I$4*(1+'4 Доп.опции'!$V$44),F134*Содержание!$H$8*$I$4),0)</f>
        <v>45507</v>
      </c>
      <c r="G53" s="219">
        <f>ROUND(IF($H$6=TRUE,G134*Содержание!$H$8*$I$4*(1+'4 Доп.опции'!$V$44),G134*Содержание!$H$8*$I$4),0)</f>
        <v>45237</v>
      </c>
      <c r="H53" s="219">
        <f>ROUND(IF($H$6=TRUE,H134*Содержание!$H$8*$I$4*(1+'4 Доп.опции'!$V$44),H134*Содержание!$H$8*$I$4),0)</f>
        <v>47654</v>
      </c>
      <c r="I53" s="219">
        <f>ROUND(IF($H$6=TRUE,I134*Содержание!$H$8*$I$4*(1+'4 Доп.опции'!$V$44),I134*Содержание!$H$8*$I$4),0)</f>
        <v>51883</v>
      </c>
      <c r="J53" s="205">
        <f>ROUND(J134*Содержание!$H$8*$I$4,0)</f>
        <v>57722</v>
      </c>
      <c r="K53" s="205">
        <f>ROUND(K134*Содержание!$H$8*$I$4,0)</f>
        <v>65373</v>
      </c>
      <c r="L53" s="205">
        <f>ROUND(L134*Содержание!$H$8*$I$4,0)</f>
        <v>68125</v>
      </c>
      <c r="M53" s="205">
        <f>ROUND(M134*Содержание!$H$8*$I$4,0)</f>
        <v>68729</v>
      </c>
      <c r="N53" s="205">
        <f>ROUND(N134*Содержание!$H$8*$I$4,0)</f>
        <v>69601</v>
      </c>
      <c r="O53" s="205">
        <f>ROUND(O134*Содержание!$H$8*$I$4,0)</f>
        <v>72287</v>
      </c>
      <c r="P53" s="205">
        <f>ROUND(P134*Содержание!$H$8*$I$4,0)</f>
        <v>72890</v>
      </c>
      <c r="Q53" s="205">
        <f>ROUND(Q134*Содержание!$H$8*$I$4,0)</f>
        <v>74098</v>
      </c>
      <c r="R53" s="205">
        <f>ROUND(R134*Содержание!$H$8*$I$4,0)</f>
        <v>75710</v>
      </c>
      <c r="S53" s="205">
        <f>ROUND(S134*Содержание!$H$8*$I$4,0)</f>
        <v>77522</v>
      </c>
      <c r="T53" s="205">
        <f>ROUND(T134*Содержание!$H$8*$I$4,0)</f>
        <v>81617</v>
      </c>
      <c r="U53" s="205">
        <f>ROUND(U134*Содержание!$H$8*$I$4,0)</f>
        <v>84032</v>
      </c>
      <c r="V53" s="205">
        <f>ROUND(V134*Содержание!$H$8*$I$4,0)</f>
        <v>84367</v>
      </c>
      <c r="W53" s="205">
        <f>ROUND(W134*Содержание!$H$8*$I$4,0)</f>
        <v>88394</v>
      </c>
      <c r="X53" s="205">
        <f>ROUND(X134*Содержание!$H$8*$I$4,0)</f>
        <v>91147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5">
      <c r="A54" s="53">
        <v>2625</v>
      </c>
      <c r="B54" s="219">
        <f>ROUND(IF($H$6=TRUE,B135*Содержание!$H$8*$I$4*(1+'4 Доп.опции'!$V$44),B135*Содержание!$H$8*$I$4),0)</f>
        <v>43023</v>
      </c>
      <c r="C54" s="219">
        <f>ROUND(IF($H$6=TRUE,C135*Содержание!$H$8*$I$4*(1+'4 Доп.опции'!$V$44),C135*Содержание!$H$8*$I$4),0)</f>
        <v>46715</v>
      </c>
      <c r="D54" s="219">
        <f>ROUND(IF($H$6=TRUE,D135*Содержание!$H$8*$I$4*(1+'4 Доп.опции'!$V$44),D135*Содержание!$H$8*$I$4),0)</f>
        <v>40069</v>
      </c>
      <c r="E54" s="219">
        <f>ROUND(IF($H$6=TRUE,E135*Содержание!$H$8*$I$4*(1+'4 Доп.опции'!$V$44),E135*Содержание!$H$8*$I$4),0)</f>
        <v>42217</v>
      </c>
      <c r="F54" s="219">
        <f>ROUND(IF($H$6=TRUE,F135*Содержание!$H$8*$I$4*(1+'4 Доп.опции'!$V$44),F135*Содержание!$H$8*$I$4),0)</f>
        <v>45842</v>
      </c>
      <c r="G54" s="219">
        <f>ROUND(IF($H$6=TRUE,G135*Содержание!$H$8*$I$4*(1+'4 Доп.опции'!$V$44),G135*Содержание!$H$8*$I$4),0)</f>
        <v>45641</v>
      </c>
      <c r="H54" s="219">
        <f>ROUND(IF($H$6=TRUE,H135*Содержание!$H$8*$I$4*(1+'4 Доп.опции'!$V$44),H135*Содержание!$H$8*$I$4),0)</f>
        <v>48124</v>
      </c>
      <c r="I54" s="205">
        <f>ROUND(I135*Содержание!$H$8*$I$4,0)</f>
        <v>53225</v>
      </c>
      <c r="J54" s="205">
        <f>ROUND(J135*Содержание!$H$8*$I$4,0)</f>
        <v>57856</v>
      </c>
      <c r="K54" s="205">
        <f>ROUND(K135*Содержание!$H$8*$I$4,0)</f>
        <v>65843</v>
      </c>
      <c r="L54" s="205">
        <f>ROUND(L135*Содержание!$H$8*$I$4,0)</f>
        <v>68259</v>
      </c>
      <c r="M54" s="205">
        <f>ROUND(M135*Содержание!$H$8*$I$4,0)</f>
        <v>69803</v>
      </c>
      <c r="N54" s="205">
        <f>ROUND(N135*Содержание!$H$8*$I$4,0)</f>
        <v>70071</v>
      </c>
      <c r="O54" s="205">
        <f>ROUND(O135*Содержание!$H$8*$I$4,0)</f>
        <v>73696</v>
      </c>
      <c r="P54" s="205">
        <f>ROUND(P135*Содержание!$H$8*$I$4,0)</f>
        <v>74098</v>
      </c>
      <c r="Q54" s="205">
        <f>ROUND(Q135*Содержание!$H$8*$I$4,0)</f>
        <v>74702</v>
      </c>
      <c r="R54" s="205">
        <f>ROUND(R135*Содержание!$H$8*$I$4,0)</f>
        <v>76247</v>
      </c>
      <c r="S54" s="205">
        <f>ROUND(S135*Содержание!$H$8*$I$4,0)</f>
        <v>78394</v>
      </c>
      <c r="T54" s="205">
        <f>ROUND(T135*Содержание!$H$8*$I$4,0)</f>
        <v>82220</v>
      </c>
      <c r="U54" s="205">
        <f>ROUND(U135*Содержание!$H$8*$I$4,0)</f>
        <v>84569</v>
      </c>
      <c r="V54" s="205">
        <f>ROUND(V135*Содержание!$H$8*$I$4,0)</f>
        <v>85576</v>
      </c>
      <c r="W54" s="205">
        <f>ROUND(W135*Содержание!$H$8*$I$4,0)</f>
        <v>89603</v>
      </c>
      <c r="X54" s="205">
        <f>ROUND(X135*Содержание!$H$8*$I$4,0)</f>
        <v>93294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5">
      <c r="A55" s="53">
        <v>2700</v>
      </c>
      <c r="B55" s="219">
        <f>ROUND(IF($H$6=TRUE,B136*Содержание!$H$8*$I$4*(1+'4 Доп.опции'!$V$44),B136*Содержание!$H$8*$I$4),0)</f>
        <v>42888</v>
      </c>
      <c r="C55" s="219">
        <f>ROUND(IF($H$6=TRUE,C136*Содержание!$H$8*$I$4*(1+'4 Доп.опции'!$V$44),C136*Содержание!$H$8*$I$4),0)</f>
        <v>46580</v>
      </c>
      <c r="D55" s="219">
        <f>ROUND(IF($H$6=TRUE,D136*Содержание!$H$8*$I$4*(1+'4 Доп.опции'!$V$44),D136*Содержание!$H$8*$I$4),0)</f>
        <v>40808</v>
      </c>
      <c r="E55" s="219">
        <f>ROUND(IF($H$6=TRUE,E136*Содержание!$H$8*$I$4*(1+'4 Доп.опции'!$V$44),E136*Содержание!$H$8*$I$4),0)</f>
        <v>43023</v>
      </c>
      <c r="F55" s="219">
        <f>ROUND(IF($H$6=TRUE,F136*Содержание!$H$8*$I$4*(1+'4 Доп.опции'!$V$44),F136*Содержание!$H$8*$I$4),0)</f>
        <v>46379</v>
      </c>
      <c r="G55" s="219">
        <f>ROUND(IF($H$6=TRUE,G136*Содержание!$H$8*$I$4*(1+'4 Доп.опции'!$V$44),G136*Содержание!$H$8*$I$4),0)</f>
        <v>47856</v>
      </c>
      <c r="H55" s="219">
        <f>ROUND(IF($H$6=TRUE,H136*Содержание!$H$8*$I$4*(1+'4 Доп.опции'!$V$44),H136*Содержание!$H$8*$I$4),0)</f>
        <v>50137</v>
      </c>
      <c r="I55" s="205">
        <f>ROUND(I136*Содержание!$H$8*$I$4,0)</f>
        <v>53493</v>
      </c>
      <c r="J55" s="205">
        <f>ROUND(J136*Содержание!$H$8*$I$4,0)</f>
        <v>57856</v>
      </c>
      <c r="K55" s="205">
        <f>ROUND(K136*Содержание!$H$8*$I$4,0)</f>
        <v>66447</v>
      </c>
      <c r="L55" s="205">
        <f>ROUND(L136*Содержание!$H$8*$I$4,0)</f>
        <v>69937</v>
      </c>
      <c r="M55" s="205">
        <f>ROUND(M136*Содержание!$H$8*$I$4,0)</f>
        <v>69333</v>
      </c>
      <c r="N55" s="205">
        <f>ROUND(N136*Содержание!$H$8*$I$4,0)</f>
        <v>70004</v>
      </c>
      <c r="O55" s="205">
        <f>ROUND(O136*Содержание!$H$8*$I$4,0)</f>
        <v>75173</v>
      </c>
      <c r="P55" s="205">
        <f>ROUND(P136*Содержание!$H$8*$I$4,0)</f>
        <v>76448</v>
      </c>
      <c r="Q55" s="205">
        <f>ROUND(Q136*Содержание!$H$8*$I$4,0)</f>
        <v>77186</v>
      </c>
      <c r="R55" s="205">
        <f>ROUND(R136*Содержание!$H$8*$I$4,0)</f>
        <v>78059</v>
      </c>
      <c r="S55" s="205">
        <f>ROUND(S136*Содержание!$H$8*$I$4,0)</f>
        <v>80945</v>
      </c>
      <c r="T55" s="205">
        <f>ROUND(T136*Содержание!$H$8*$I$4,0)</f>
        <v>84502</v>
      </c>
      <c r="U55" s="205">
        <f>ROUND(U136*Содержание!$H$8*$I$4,0)</f>
        <v>84904</v>
      </c>
      <c r="V55" s="205">
        <f>ROUND(V136*Содержание!$H$8*$I$4,0)</f>
        <v>85979</v>
      </c>
      <c r="W55" s="205">
        <f>ROUND(W136*Содержание!$H$8*$I$4,0)</f>
        <v>91214</v>
      </c>
      <c r="X55" s="205">
        <f>ROUND(X136*Содержание!$H$8*$I$4,0)</f>
        <v>94100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x14ac:dyDescent="0.25">
      <c r="A56" s="53">
        <v>2850</v>
      </c>
      <c r="B56" s="219">
        <f>ROUND(IF($H$6=TRUE,B137*Содержание!$H$8*$I$4*(1+'4 Доп.опции'!$V$44),B137*Содержание!$H$8*$I$4),0)</f>
        <v>49668</v>
      </c>
      <c r="C56" s="219">
        <f>ROUND(IF($H$6=TRUE,C137*Содержание!$H$8*$I$4*(1+'4 Доп.опции'!$V$44),C137*Содержание!$H$8*$I$4),0)</f>
        <v>51144</v>
      </c>
      <c r="D56" s="219">
        <f>ROUND(IF($H$6=TRUE,D137*Содержание!$H$8*$I$4*(1+'4 Доп.опции'!$V$44),D137*Содержание!$H$8*$I$4),0)</f>
        <v>46445</v>
      </c>
      <c r="E56" s="219">
        <f>ROUND(IF($H$6=TRUE,E137*Содержание!$H$8*$I$4*(1+'4 Доп.опции'!$V$44),E137*Содержание!$H$8*$I$4),0)</f>
        <v>48661</v>
      </c>
      <c r="F56" s="219">
        <f>ROUND(IF($H$6=TRUE,F137*Содержание!$H$8*$I$4*(1+'4 Доп.опции'!$V$44),F137*Содержание!$H$8*$I$4),0)</f>
        <v>55372</v>
      </c>
      <c r="G56" s="205">
        <f>ROUND(G137*Содержание!$H$8*$I$4,0)</f>
        <v>52285</v>
      </c>
      <c r="H56" s="205">
        <f>ROUND(H137*Содержание!$H$8*$I$4,0)</f>
        <v>64232</v>
      </c>
      <c r="I56" s="205">
        <f>ROUND(I137*Содержание!$H$8*$I$4,0)</f>
        <v>65239</v>
      </c>
      <c r="J56" s="205">
        <f>ROUND(J137*Содержание!$H$8*$I$4,0)</f>
        <v>65843</v>
      </c>
      <c r="K56" s="205">
        <f>ROUND(K137*Содержание!$H$8*$I$4,0)</f>
        <v>69871</v>
      </c>
      <c r="L56" s="205">
        <f>ROUND(L137*Содержание!$H$8*$I$4,0)</f>
        <v>73427</v>
      </c>
      <c r="M56" s="205">
        <f>ROUND(M137*Содержание!$H$8*$I$4,0)</f>
        <v>74300</v>
      </c>
      <c r="N56" s="205">
        <f>ROUND(N137*Содержание!$H$8*$I$4,0)</f>
        <v>76045</v>
      </c>
      <c r="O56" s="205">
        <f>ROUND(O137*Содержание!$H$8*$I$4,0)</f>
        <v>77991</v>
      </c>
      <c r="P56" s="205">
        <f>ROUND(P137*Содержание!$H$8*$I$4,0)</f>
        <v>85039</v>
      </c>
      <c r="Q56" s="205">
        <f>ROUND(Q137*Содержание!$H$8*$I$4,0)</f>
        <v>84502</v>
      </c>
      <c r="R56" s="205">
        <f>ROUND(R137*Содержание!$H$8*$I$4,0)</f>
        <v>84502</v>
      </c>
      <c r="S56" s="205">
        <f>ROUND(S137*Содержание!$H$8*$I$4,0)</f>
        <v>87119</v>
      </c>
      <c r="T56" s="205">
        <f>ROUND(T137*Содержание!$H$8*$I$4,0)</f>
        <v>90408</v>
      </c>
      <c r="U56" s="205">
        <f>ROUND(U137*Содержание!$H$8*$I$4,0)</f>
        <v>91684</v>
      </c>
      <c r="V56" s="205">
        <f>ROUND(V137*Содержание!$H$8*$I$4,0)</f>
        <v>93832</v>
      </c>
      <c r="W56" s="205">
        <f>ROUND(W137*Содержание!$H$8*$I$4,0)</f>
        <v>95375</v>
      </c>
      <c r="X56" s="205">
        <f>ROUND(X137*Содержание!$H$8*$I$4,0)</f>
        <v>99403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x14ac:dyDescent="0.25">
      <c r="A57" s="53">
        <v>2975</v>
      </c>
      <c r="B57" s="219">
        <f>ROUND(IF($H$6=TRUE,B138*Содержание!$H$8*$I$4*(1+'4 Доп.опции'!$V$44),B138*Содержание!$H$8*$I$4),0)</f>
        <v>49802</v>
      </c>
      <c r="C57" s="219">
        <f>ROUND(IF($H$6=TRUE,C138*Содержание!$H$8*$I$4*(1+'4 Доп.опции'!$V$44),C138*Содержание!$H$8*$I$4),0)</f>
        <v>52486</v>
      </c>
      <c r="D57" s="219">
        <f>ROUND(IF($H$6=TRUE,D138*Содержание!$H$8*$I$4*(1+'4 Доп.опции'!$V$44),D138*Содержание!$H$8*$I$4),0)</f>
        <v>52017</v>
      </c>
      <c r="E57" s="219">
        <f>ROUND(IF($H$6=TRUE,E138*Содержание!$H$8*$I$4*(1+'4 Доп.опции'!$V$44),E138*Содержание!$H$8*$I$4),0)</f>
        <v>53829</v>
      </c>
      <c r="F57" s="205">
        <f>ROUND(F138*Содержание!$H$8*$I$4,0)</f>
        <v>57722</v>
      </c>
      <c r="G57" s="205">
        <f>ROUND(G138*Содержание!$H$8*$I$4,0)</f>
        <v>58595</v>
      </c>
      <c r="H57" s="205">
        <f>ROUND(H138*Содержание!$H$8*$I$4,0)</f>
        <v>63830</v>
      </c>
      <c r="I57" s="205">
        <f>ROUND(I138*Содержание!$H$8*$I$4,0)</f>
        <v>65373</v>
      </c>
      <c r="J57" s="205">
        <f>ROUND(J138*Содержание!$H$8*$I$4,0)</f>
        <v>66649</v>
      </c>
      <c r="K57" s="205">
        <f>ROUND(K138*Содержание!$H$8*$I$4,0)</f>
        <v>71884</v>
      </c>
      <c r="L57" s="205">
        <f>ROUND(L138*Содержание!$H$8*$I$4,0)</f>
        <v>75642</v>
      </c>
      <c r="M57" s="205">
        <f>ROUND(M138*Содержание!$H$8*$I$4,0)</f>
        <v>76514</v>
      </c>
      <c r="N57" s="205">
        <f>ROUND(N138*Содержание!$H$8*$I$4,0)</f>
        <v>78394</v>
      </c>
      <c r="O57" s="205">
        <f>ROUND(O138*Содержание!$H$8*$I$4,0)</f>
        <v>81884</v>
      </c>
      <c r="P57" s="205">
        <f>ROUND(P138*Содержание!$H$8*$I$4,0)</f>
        <v>87254</v>
      </c>
      <c r="Q57" s="205">
        <f>ROUND(Q138*Содержание!$H$8*$I$4,0)</f>
        <v>86717</v>
      </c>
      <c r="R57" s="205">
        <f>ROUND(R138*Содержание!$H$8*$I$4,0)</f>
        <v>87186</v>
      </c>
      <c r="S57" s="205">
        <f>ROUND(S138*Содержание!$H$8*$I$4,0)</f>
        <v>89805</v>
      </c>
      <c r="T57" s="205">
        <f>ROUND(T138*Содержание!$H$8*$I$4,0)</f>
        <v>93294</v>
      </c>
      <c r="U57" s="205">
        <f>ROUND(U138*Содержание!$H$8*$I$4,0)</f>
        <v>94100</v>
      </c>
      <c r="V57" s="205">
        <f>ROUND(V138*Содержание!$H$8*$I$4,0)</f>
        <v>96247</v>
      </c>
      <c r="W57" s="205">
        <f>ROUND(W138*Содержание!$H$8*$I$4,0)</f>
        <v>98396</v>
      </c>
      <c r="X57" s="205">
        <f>ROUND(X138*Содержание!$H$8*$I$4,0)</f>
        <v>102087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x14ac:dyDescent="0.25">
      <c r="A58" s="53">
        <v>3000</v>
      </c>
      <c r="B58" s="219">
        <f>ROUND(IF($H$6=TRUE,B139*Содержание!$H$8*$I$4*(1+'4 Доп.опции'!$V$44),B139*Содержание!$H$8*$I$4),0)</f>
        <v>49936</v>
      </c>
      <c r="C58" s="219">
        <f>ROUND(IF($H$6=TRUE,C139*Содержание!$H$8*$I$4*(1+'4 Доп.опции'!$V$44),C139*Содержание!$H$8*$I$4),0)</f>
        <v>53829</v>
      </c>
      <c r="D58" s="219">
        <f>ROUND(IF($H$6=TRUE,D139*Содержание!$H$8*$I$4*(1+'4 Доп.опции'!$V$44),D139*Содержание!$H$8*$I$4),0)</f>
        <v>57587</v>
      </c>
      <c r="E58" s="205">
        <f>ROUND(E139*Содержание!$H$8*$I$4,0)</f>
        <v>58997</v>
      </c>
      <c r="F58" s="205">
        <f>ROUND(F139*Содержание!$H$8*$I$4,0)</f>
        <v>60071</v>
      </c>
      <c r="G58" s="205">
        <f>ROUND(G139*Содержание!$H$8*$I$4,0)</f>
        <v>64903</v>
      </c>
      <c r="H58" s="205">
        <f>ROUND(H139*Содержание!$H$8*$I$4,0)</f>
        <v>63427</v>
      </c>
      <c r="I58" s="205">
        <f>ROUND(I139*Содержание!$H$8*$I$4,0)</f>
        <v>65574</v>
      </c>
      <c r="J58" s="205">
        <f>ROUND(J139*Содержание!$H$8*$I$4,0)</f>
        <v>67454</v>
      </c>
      <c r="K58" s="205">
        <f>ROUND(K139*Содержание!$H$8*$I$4,0)</f>
        <v>73898</v>
      </c>
      <c r="L58" s="205">
        <f>ROUND(L139*Содержание!$H$8*$I$4,0)</f>
        <v>77789</v>
      </c>
      <c r="M58" s="205">
        <f>ROUND(M139*Содержание!$H$8*$I$4,0)</f>
        <v>78797</v>
      </c>
      <c r="N58" s="205">
        <f>ROUND(N139*Содержание!$H$8*$I$4,0)</f>
        <v>80676</v>
      </c>
      <c r="O58" s="205">
        <f>ROUND(O139*Содержание!$H$8*$I$4,0)</f>
        <v>85710</v>
      </c>
      <c r="P58" s="205">
        <f>ROUND(P139*Содержание!$H$8*$I$4,0)</f>
        <v>89402</v>
      </c>
      <c r="Q58" s="205">
        <f>ROUND(Q139*Содержание!$H$8*$I$4,0)</f>
        <v>88864</v>
      </c>
      <c r="R58" s="205">
        <f>ROUND(R139*Содержание!$H$8*$I$4,0)</f>
        <v>89939</v>
      </c>
      <c r="S58" s="205">
        <f>ROUND(S139*Содержание!$H$8*$I$4,0)</f>
        <v>92489</v>
      </c>
      <c r="T58" s="205">
        <f>ROUND(T139*Содержание!$H$8*$I$4,0)</f>
        <v>96181</v>
      </c>
      <c r="U58" s="205">
        <f>ROUND(U139*Содержание!$H$8*$I$4,0)</f>
        <v>96583</v>
      </c>
      <c r="V58" s="205">
        <f>ROUND(V139*Содержание!$H$8*$I$4,0)</f>
        <v>98664</v>
      </c>
      <c r="W58" s="205">
        <f>ROUND(W139*Содержание!$H$8*$I$4,0)</f>
        <v>101483</v>
      </c>
      <c r="X58" s="205">
        <f>ROUND(X139*Содержание!$H$8*$I$4,0)</f>
        <v>104772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150" customFormat="1" ht="3" customHeight="1" x14ac:dyDescent="0.2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150" customFormat="1" ht="18.75" x14ac:dyDescent="0.3">
      <c r="A60" s="57"/>
      <c r="B60" s="224" t="str">
        <f>IF($H$6=TRUE,"указаны цены на ворота с торсионными пружинами","указаны цены на ворота с пружинами растяжения.Наценка за торсионные пружины стандартного монтажа в зоне с зеленой заливкой = 5 %")</f>
        <v>указаны цены на ворота с пружинами растяжения.Наценка за торсионные пружины стандартного монтажа в зоне с зеленой заливкой = 5 %</v>
      </c>
      <c r="C60" s="185"/>
      <c r="D60" s="18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185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.75" x14ac:dyDescent="0.25">
      <c r="A61" s="54" t="s">
        <v>125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x14ac:dyDescent="0.25">
      <c r="A62" s="53" t="s">
        <v>120</v>
      </c>
      <c r="B62" s="53">
        <v>2250</v>
      </c>
      <c r="C62" s="53">
        <v>2375</v>
      </c>
      <c r="D62" s="53">
        <v>2500</v>
      </c>
      <c r="E62" s="53">
        <v>2625</v>
      </c>
      <c r="F62" s="53">
        <v>2750</v>
      </c>
      <c r="G62" s="53">
        <v>2875</v>
      </c>
      <c r="H62" s="53">
        <v>3000</v>
      </c>
      <c r="I62" s="53">
        <v>3125</v>
      </c>
      <c r="J62" s="53">
        <v>3250</v>
      </c>
      <c r="K62" s="53">
        <v>3375</v>
      </c>
      <c r="L62" s="53">
        <v>3500</v>
      </c>
      <c r="M62" s="53">
        <v>3625</v>
      </c>
      <c r="N62" s="53">
        <v>3750</v>
      </c>
      <c r="O62" s="53">
        <v>3875</v>
      </c>
      <c r="P62" s="53">
        <v>4000</v>
      </c>
      <c r="Q62" s="53">
        <v>4125</v>
      </c>
      <c r="R62" s="53">
        <v>4250</v>
      </c>
      <c r="S62" s="53">
        <v>4375</v>
      </c>
      <c r="T62" s="53">
        <v>4500</v>
      </c>
      <c r="U62" s="53">
        <v>4625</v>
      </c>
      <c r="V62" s="53">
        <v>4750</v>
      </c>
      <c r="W62" s="53">
        <v>4875</v>
      </c>
      <c r="X62" s="53">
        <v>5000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x14ac:dyDescent="0.25">
      <c r="A63" s="53">
        <v>2100</v>
      </c>
      <c r="B63" s="219">
        <f>ROUND(IF($H$6=TRUE,AM129*Содержание!$H$8*$I$4*(1+'4 Доп.опции'!$V$44),AM129*Содержание!$H$8*$I$4),0)</f>
        <v>39734</v>
      </c>
      <c r="C63" s="219">
        <f>ROUND(IF($H$6=TRUE,AN129*Содержание!$H$8*$I$4*(1+'4 Доп.опции'!$V$44),AN129*Содержание!$H$8*$I$4),0)</f>
        <v>37788</v>
      </c>
      <c r="D63" s="219">
        <f>ROUND(IF($H$6=TRUE,AO129*Содержание!$H$8*$I$4*(1+'4 Доп.опции'!$V$44),AO129*Содержание!$H$8*$I$4),0)</f>
        <v>40271</v>
      </c>
      <c r="E63" s="219">
        <f>ROUND(IF($H$6=TRUE,AP129*Содержание!$H$8*$I$4*(1+'4 Доп.опции'!$V$44),AP129*Содержание!$H$8*$I$4),0)</f>
        <v>41949</v>
      </c>
      <c r="F63" s="219">
        <f>ROUND(IF($H$6=TRUE,AQ129*Содержание!$H$8*$I$4*(1+'4 Доп.опции'!$V$44),AQ129*Содержание!$H$8*$I$4),0)</f>
        <v>44230</v>
      </c>
      <c r="G63" s="219">
        <f>ROUND(IF($H$6=TRUE,AR129*Содержание!$H$8*$I$4*(1+'4 Доп.опции'!$V$44),AR129*Содержание!$H$8*$I$4),0)</f>
        <v>47654</v>
      </c>
      <c r="H63" s="219">
        <f>ROUND(IF($H$6=TRUE,AS129*Содержание!$H$8*$I$4*(1+'4 Доп.опции'!$V$44),AS129*Содержание!$H$8*$I$4),0)</f>
        <v>50205</v>
      </c>
      <c r="I63" s="219">
        <f>ROUND(IF($H$6=TRUE,AT129*Содержание!$H$8*$I$4*(1+'4 Доп.опции'!$V$44),AT129*Содержание!$H$8*$I$4),0)</f>
        <v>51949</v>
      </c>
      <c r="J63" s="219">
        <f>ROUND(IF($H$6=TRUE,AU129*Содержание!$H$8*$I$4*(1+'4 Доп.опции'!$V$44),AU129*Содержание!$H$8*$I$4),0)</f>
        <v>52822</v>
      </c>
      <c r="K63" s="219">
        <f>ROUND(IF($H$6=TRUE,AV129*Содержание!$H$8*$I$4*(1+'4 Доп.опции'!$V$44),AV129*Содержание!$H$8*$I$4),0)</f>
        <v>54298</v>
      </c>
      <c r="L63" s="219">
        <f>ROUND(IF($H$6=TRUE,AW129*Содержание!$H$8*$I$4*(1+'4 Доп.опции'!$V$44),AW129*Содержание!$H$8*$I$4),0)</f>
        <v>57050</v>
      </c>
      <c r="M63" s="205">
        <f>ROUND(AX129*Содержание!$H$8*$I$4,0)</f>
        <v>62152</v>
      </c>
      <c r="N63" s="205">
        <f>ROUND(AY129*Содержание!$H$8*$I$4,0)</f>
        <v>62957</v>
      </c>
      <c r="O63" s="205">
        <f>ROUND(AZ129*Содержание!$H$8*$I$4,0)</f>
        <v>64702</v>
      </c>
      <c r="P63" s="205">
        <f>ROUND(BA129*Содержание!$H$8*$I$4,0)</f>
        <v>66649</v>
      </c>
      <c r="Q63" s="205">
        <f>ROUND(BB129*Содержание!$H$8*$I$4,0)</f>
        <v>69467</v>
      </c>
      <c r="R63" s="205">
        <f>ROUND(BC129*Содержание!$H$8*$I$4,0)</f>
        <v>69535</v>
      </c>
      <c r="S63" s="205">
        <f>ROUND(BD129*Содержание!$H$8*$I$4,0)</f>
        <v>71683</v>
      </c>
      <c r="T63" s="205">
        <f>ROUND(BE129*Содержание!$H$8*$I$4,0)</f>
        <v>73494</v>
      </c>
      <c r="U63" s="205">
        <f>ROUND(BF129*Содержание!$H$8*$I$4,0)</f>
        <v>76716</v>
      </c>
      <c r="V63" s="205">
        <f>ROUND(BG129*Содержание!$H$8*$I$4,0)</f>
        <v>77320</v>
      </c>
      <c r="W63" s="205">
        <f>ROUND(BH129*Содержание!$H$8*$I$4,0)</f>
        <v>79535</v>
      </c>
      <c r="X63" s="205">
        <f>ROUND(BI129*Содержание!$H$8*$I$4,0)</f>
        <v>80475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x14ac:dyDescent="0.25">
      <c r="A64" s="53">
        <v>2125</v>
      </c>
      <c r="B64" s="219">
        <f>ROUND(IF($H$6=TRUE,AM130*Содержание!$H$8*$I$4*(1+'4 Доп.опции'!$V$44),AM130*Содержание!$H$8*$I$4),0)</f>
        <v>39935</v>
      </c>
      <c r="C64" s="219">
        <f>ROUND(IF($H$6=TRUE,AN130*Содержание!$H$8*$I$4*(1+'4 Доп.опции'!$V$44),AN130*Содержание!$H$8*$I$4),0)</f>
        <v>38123</v>
      </c>
      <c r="D64" s="219">
        <f>ROUND(IF($H$6=TRUE,AO130*Содержание!$H$8*$I$4*(1+'4 Доп.опции'!$V$44),AO130*Содержание!$H$8*$I$4),0)</f>
        <v>40339</v>
      </c>
      <c r="E64" s="219">
        <f>ROUND(IF($H$6=TRUE,AP130*Содержание!$H$8*$I$4*(1+'4 Доп.опции'!$V$44),AP130*Содержание!$H$8*$I$4),0)</f>
        <v>42017</v>
      </c>
      <c r="F64" s="219">
        <f>ROUND(IF($H$6=TRUE,AQ130*Содержание!$H$8*$I$4*(1+'4 Доп.опции'!$V$44),AQ130*Содержание!$H$8*$I$4),0)</f>
        <v>44366</v>
      </c>
      <c r="G64" s="219">
        <f>ROUND(IF($H$6=TRUE,AR130*Содержание!$H$8*$I$4*(1+'4 Доп.опции'!$V$44),AR130*Содержание!$H$8*$I$4),0)</f>
        <v>46916</v>
      </c>
      <c r="H64" s="219">
        <f>ROUND(IF($H$6=TRUE,AS130*Содержание!$H$8*$I$4*(1+'4 Доп.опции'!$V$44),AS130*Содержание!$H$8*$I$4),0)</f>
        <v>49332</v>
      </c>
      <c r="I64" s="219">
        <f>ROUND(IF($H$6=TRUE,AT130*Содержание!$H$8*$I$4*(1+'4 Доп.опции'!$V$44),AT130*Содержание!$H$8*$I$4),0)</f>
        <v>51815</v>
      </c>
      <c r="J64" s="219">
        <f>ROUND(IF($H$6=TRUE,AU130*Содержание!$H$8*$I$4*(1+'4 Доп.опции'!$V$44),AU130*Содержание!$H$8*$I$4),0)</f>
        <v>52822</v>
      </c>
      <c r="K64" s="219">
        <f>ROUND(IF($H$6=TRUE,AV130*Содержание!$H$8*$I$4*(1+'4 Доп.опции'!$V$44),AV130*Содержание!$H$8*$I$4),0)</f>
        <v>52620</v>
      </c>
      <c r="L64" s="219">
        <f>ROUND(IF($H$6=TRUE,AW130*Содержание!$H$8*$I$4*(1+'4 Доп.опции'!$V$44),AW130*Содержание!$H$8*$I$4),0)</f>
        <v>55305</v>
      </c>
      <c r="M64" s="205">
        <f>ROUND(AX130*Содержание!$H$8*$I$4,0)</f>
        <v>61682</v>
      </c>
      <c r="N64" s="205">
        <f>ROUND(AY130*Содержание!$H$8*$I$4,0)</f>
        <v>62622</v>
      </c>
      <c r="O64" s="205">
        <f>ROUND(AZ130*Содержание!$H$8*$I$4,0)</f>
        <v>63293</v>
      </c>
      <c r="P64" s="205">
        <f>ROUND(BA130*Содержание!$H$8*$I$4,0)</f>
        <v>65239</v>
      </c>
      <c r="Q64" s="205">
        <f>ROUND(BB130*Содержание!$H$8*$I$4,0)</f>
        <v>68729</v>
      </c>
      <c r="R64" s="205">
        <f>ROUND(BC130*Содержание!$H$8*$I$4,0)</f>
        <v>69535</v>
      </c>
      <c r="S64" s="205">
        <f>ROUND(BD130*Содержание!$H$8*$I$4,0)</f>
        <v>69601</v>
      </c>
      <c r="T64" s="205">
        <f>ROUND(BE130*Содержание!$H$8*$I$4,0)</f>
        <v>71816</v>
      </c>
      <c r="U64" s="205">
        <f>ROUND(BF130*Содержание!$H$8*$I$4,0)</f>
        <v>76247</v>
      </c>
      <c r="V64" s="205">
        <f>ROUND(BG130*Содержание!$H$8*$I$4,0)</f>
        <v>77656</v>
      </c>
      <c r="W64" s="205">
        <f>ROUND(BH130*Содержание!$H$8*$I$4,0)</f>
        <v>78193</v>
      </c>
      <c r="X64" s="205">
        <f>ROUND(BI130*Содержание!$H$8*$I$4,0)</f>
        <v>79467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x14ac:dyDescent="0.25">
      <c r="A65" s="53">
        <v>2250</v>
      </c>
      <c r="B65" s="219">
        <f>ROUND(IF($H$6=TRUE,AM131*Содержание!$H$8*$I$4*(1+'4 Доп.опции'!$V$44),AM131*Содержание!$H$8*$I$4),0)</f>
        <v>40271</v>
      </c>
      <c r="C65" s="219">
        <f>ROUND(IF($H$6=TRUE,AN131*Содержание!$H$8*$I$4*(1+'4 Доп.опции'!$V$44),AN131*Содержание!$H$8*$I$4),0)</f>
        <v>38861</v>
      </c>
      <c r="D65" s="219">
        <f>ROUND(IF($H$6=TRUE,AO131*Содержание!$H$8*$I$4*(1+'4 Доп.опции'!$V$44),AO131*Содержание!$H$8*$I$4),0)</f>
        <v>40339</v>
      </c>
      <c r="E65" s="219">
        <f>ROUND(IF($H$6=TRUE,AP131*Содержание!$H$8*$I$4*(1+'4 Доп.опции'!$V$44),AP131*Содержание!$H$8*$I$4),0)</f>
        <v>41881</v>
      </c>
      <c r="F65" s="219">
        <f>ROUND(IF($H$6=TRUE,AQ131*Содержание!$H$8*$I$4*(1+'4 Доп.опции'!$V$44),AQ131*Содержание!$H$8*$I$4),0)</f>
        <v>44567</v>
      </c>
      <c r="G65" s="219">
        <f>ROUND(IF($H$6=TRUE,AR131*Содержание!$H$8*$I$4*(1+'4 Доп.опции'!$V$44),AR131*Содержание!$H$8*$I$4),0)</f>
        <v>46312</v>
      </c>
      <c r="H65" s="219">
        <f>ROUND(IF($H$6=TRUE,AS131*Содержание!$H$8*$I$4*(1+'4 Доп.опции'!$V$44),AS131*Содержание!$H$8*$I$4),0)</f>
        <v>48862</v>
      </c>
      <c r="I65" s="219">
        <f>ROUND(IF($H$6=TRUE,AT131*Содержание!$H$8*$I$4*(1+'4 Доп.опции'!$V$44),AT131*Содержание!$H$8*$I$4),0)</f>
        <v>51345</v>
      </c>
      <c r="J65" s="219">
        <f>ROUND(IF($H$6=TRUE,AU131*Содержание!$H$8*$I$4*(1+'4 Доп.опции'!$V$44),AU131*Содержание!$H$8*$I$4),0)</f>
        <v>53963</v>
      </c>
      <c r="K65" s="219">
        <f>ROUND(IF($H$6=TRUE,AV131*Содержание!$H$8*$I$4*(1+'4 Доп.опции'!$V$44),AV131*Содержание!$H$8*$I$4),0)</f>
        <v>52620</v>
      </c>
      <c r="L65" s="219">
        <f>ROUND(IF($H$6=TRUE,AW131*Содержание!$H$8*$I$4*(1+'4 Доп.опции'!$V$44),AW131*Содержание!$H$8*$I$4),0)</f>
        <v>58997</v>
      </c>
      <c r="M65" s="205">
        <f>ROUND(AX131*Содержание!$H$8*$I$4,0)</f>
        <v>61078</v>
      </c>
      <c r="N65" s="205">
        <f>ROUND(AY131*Содержание!$H$8*$I$4,0)</f>
        <v>62688</v>
      </c>
      <c r="O65" s="205">
        <f>ROUND(AZ131*Содержание!$H$8*$I$4,0)</f>
        <v>61413</v>
      </c>
      <c r="P65" s="205">
        <f>ROUND(BA131*Содержание!$H$8*$I$4,0)</f>
        <v>63964</v>
      </c>
      <c r="Q65" s="205">
        <f>ROUND(BB131*Содержание!$H$8*$I$4,0)</f>
        <v>65642</v>
      </c>
      <c r="R65" s="205">
        <f>ROUND(BC131*Содержание!$H$8*$I$4,0)</f>
        <v>68663</v>
      </c>
      <c r="S65" s="205">
        <f>ROUND(BD131*Содержание!$H$8*$I$4,0)</f>
        <v>67722</v>
      </c>
      <c r="T65" s="205">
        <f>ROUND(BE131*Содержание!$H$8*$I$4,0)</f>
        <v>70273</v>
      </c>
      <c r="U65" s="205">
        <f>ROUND(BF131*Содержание!$H$8*$I$4,0)</f>
        <v>74098</v>
      </c>
      <c r="V65" s="205">
        <f>ROUND(BG131*Содержание!$H$8*$I$4,0)</f>
        <v>77186</v>
      </c>
      <c r="W65" s="205">
        <f>ROUND(BH131*Содержание!$H$8*$I$4,0)</f>
        <v>75777</v>
      </c>
      <c r="X65" s="205">
        <f>ROUND(BI131*Содержание!$H$8*$I$4,0)</f>
        <v>77789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x14ac:dyDescent="0.25">
      <c r="A66" s="53">
        <v>2375</v>
      </c>
      <c r="B66" s="219">
        <f>ROUND(IF($H$6=TRUE,AM132*Содержание!$H$8*$I$4*(1+'4 Доп.опции'!$V$44),AM132*Содержание!$H$8*$I$4),0)</f>
        <v>43559</v>
      </c>
      <c r="C66" s="219">
        <f>ROUND(IF($H$6=TRUE,AN132*Содержание!$H$8*$I$4*(1+'4 Доп.опции'!$V$44),AN132*Содержание!$H$8*$I$4),0)</f>
        <v>41881</v>
      </c>
      <c r="D66" s="219">
        <f>ROUND(IF($H$6=TRUE,AO132*Содержание!$H$8*$I$4*(1+'4 Доп.опции'!$V$44),AO132*Содержание!$H$8*$I$4),0)</f>
        <v>41480</v>
      </c>
      <c r="E66" s="219">
        <f>ROUND(IF($H$6=TRUE,AP132*Содержание!$H$8*$I$4*(1+'4 Доп.опции'!$V$44),AP132*Содержание!$H$8*$I$4),0)</f>
        <v>43493</v>
      </c>
      <c r="F66" s="219">
        <f>ROUND(IF($H$6=TRUE,AQ132*Содержание!$H$8*$I$4*(1+'4 Доп.опции'!$V$44),AQ132*Содержание!$H$8*$I$4),0)</f>
        <v>44298</v>
      </c>
      <c r="G66" s="219">
        <f>ROUND(IF($H$6=TRUE,AR132*Содержание!$H$8*$I$4*(1+'4 Доп.опции'!$V$44),AR132*Содержание!$H$8*$I$4),0)</f>
        <v>48594</v>
      </c>
      <c r="H66" s="219">
        <f>ROUND(IF($H$6=TRUE,AS132*Содержание!$H$8*$I$4*(1+'4 Доп.опции'!$V$44),AS132*Содержание!$H$8*$I$4),0)</f>
        <v>51010</v>
      </c>
      <c r="I66" s="219">
        <f>ROUND(IF($H$6=TRUE,AT132*Содержание!$H$8*$I$4*(1+'4 Доп.опции'!$V$44),AT132*Содержание!$H$8*$I$4),0)</f>
        <v>53897</v>
      </c>
      <c r="J66" s="219">
        <f>ROUND(IF($H$6=TRUE,AU132*Содержание!$H$8*$I$4*(1+'4 Доп.опции'!$V$44),AU132*Содержание!$H$8*$I$4),0)</f>
        <v>57856</v>
      </c>
      <c r="K66" s="219">
        <f>ROUND(IF($H$6=TRUE,AV132*Содержание!$H$8*$I$4*(1+'4 Доп.опции'!$V$44),AV132*Содержание!$H$8*$I$4),0)</f>
        <v>55372</v>
      </c>
      <c r="L66" s="205">
        <f>ROUND(AW132*Содержание!$H$8*$I$4,0)</f>
        <v>59735</v>
      </c>
      <c r="M66" s="205">
        <f>ROUND(AX132*Содержание!$H$8*$I$4,0)</f>
        <v>63159</v>
      </c>
      <c r="N66" s="205">
        <f>ROUND(AY132*Содержание!$H$8*$I$4,0)</f>
        <v>66313</v>
      </c>
      <c r="O66" s="205">
        <f>ROUND(AZ132*Содержание!$H$8*$I$4,0)</f>
        <v>62688</v>
      </c>
      <c r="P66" s="205">
        <f>ROUND(BA132*Содержание!$H$8*$I$4,0)</f>
        <v>65373</v>
      </c>
      <c r="Q66" s="205">
        <f>ROUND(BB132*Содержание!$H$8*$I$4,0)</f>
        <v>68393</v>
      </c>
      <c r="R66" s="205">
        <f>ROUND(BC132*Содержание!$H$8*$I$4,0)</f>
        <v>71749</v>
      </c>
      <c r="S66" s="205">
        <f>ROUND(BD132*Содержание!$H$8*$I$4,0)</f>
        <v>68729</v>
      </c>
      <c r="T66" s="205">
        <f>ROUND(BE132*Содержание!$H$8*$I$4,0)</f>
        <v>71012</v>
      </c>
      <c r="U66" s="205">
        <f>ROUND(BF132*Содержание!$H$8*$I$4,0)</f>
        <v>75306</v>
      </c>
      <c r="V66" s="205">
        <f>ROUND(BG132*Содержание!$H$8*$I$4,0)</f>
        <v>79669</v>
      </c>
      <c r="W66" s="205">
        <f>ROUND(BH132*Содержание!$H$8*$I$4,0)</f>
        <v>73227</v>
      </c>
      <c r="X66" s="205">
        <f>ROUND(BI132*Содержание!$H$8*$I$4,0)</f>
        <v>76112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x14ac:dyDescent="0.25">
      <c r="A67" s="53">
        <v>2500</v>
      </c>
      <c r="B67" s="219">
        <f>ROUND(IF($H$6=TRUE,AM133*Содержание!$H$8*$I$4*(1+'4 Доп.опции'!$V$44),AM133*Содержание!$H$8*$I$4),0)</f>
        <v>46647</v>
      </c>
      <c r="C67" s="219">
        <f>ROUND(IF($H$6=TRUE,AN133*Содержание!$H$8*$I$4*(1+'4 Доп.опции'!$V$44),AN133*Содержание!$H$8*$I$4),0)</f>
        <v>49735</v>
      </c>
      <c r="D67" s="219">
        <f>ROUND(IF($H$6=TRUE,AO133*Содержание!$H$8*$I$4*(1+'4 Доп.опции'!$V$44),AO133*Содержание!$H$8*$I$4),0)</f>
        <v>43627</v>
      </c>
      <c r="E67" s="219">
        <f>ROUND(IF($H$6=TRUE,AP133*Содержание!$H$8*$I$4*(1+'4 Доп.опции'!$V$44),AP133*Содержание!$H$8*$I$4),0)</f>
        <v>46312</v>
      </c>
      <c r="F67" s="219">
        <f>ROUND(IF($H$6=TRUE,AQ133*Содержание!$H$8*$I$4*(1+'4 Доп.опции'!$V$44),AQ133*Содержание!$H$8*$I$4),0)</f>
        <v>49735</v>
      </c>
      <c r="G67" s="219">
        <f>ROUND(IF($H$6=TRUE,AR133*Содержание!$H$8*$I$4*(1+'4 Доп.опции'!$V$44),AR133*Содержание!$H$8*$I$4),0)</f>
        <v>49332</v>
      </c>
      <c r="H67" s="219">
        <f>ROUND(IF($H$6=TRUE,AS133*Содержание!$H$8*$I$4*(1+'4 Доп.опции'!$V$44),AS133*Содержание!$H$8*$I$4),0)</f>
        <v>51949</v>
      </c>
      <c r="I67" s="219">
        <f>ROUND(IF($H$6=TRUE,AT133*Содержание!$H$8*$I$4*(1+'4 Доп.опции'!$V$44),AT133*Содержание!$H$8*$I$4),0)</f>
        <v>55641</v>
      </c>
      <c r="J67" s="219">
        <f>ROUND(IF($H$6=TRUE,AU133*Содержание!$H$8*$I$4*(1+'4 Доп.опции'!$V$44),AU133*Содержание!$H$8*$I$4),0)</f>
        <v>63427</v>
      </c>
      <c r="K67" s="205">
        <f>ROUND(AV133*Содержание!$H$8*$I$4,0)</f>
        <v>71481</v>
      </c>
      <c r="L67" s="205">
        <f>ROUND(AW133*Содержание!$H$8*$I$4,0)</f>
        <v>74769</v>
      </c>
      <c r="M67" s="205">
        <f>ROUND(AX133*Содержание!$H$8*$I$4,0)</f>
        <v>74434</v>
      </c>
      <c r="N67" s="205">
        <f>ROUND(AY133*Содержание!$H$8*$I$4,0)</f>
        <v>76045</v>
      </c>
      <c r="O67" s="205">
        <f>ROUND(AZ133*Содержание!$H$8*$I$4,0)</f>
        <v>77925</v>
      </c>
      <c r="P67" s="205">
        <f>ROUND(BA133*Содержание!$H$8*$I$4,0)</f>
        <v>78931</v>
      </c>
      <c r="Q67" s="205">
        <f>ROUND(BB133*Содержание!$H$8*$I$4,0)</f>
        <v>80743</v>
      </c>
      <c r="R67" s="205">
        <f>ROUND(BC133*Содержание!$H$8*$I$4,0)</f>
        <v>82690</v>
      </c>
      <c r="S67" s="205">
        <f>ROUND(BD133*Содержание!$H$8*$I$4,0)</f>
        <v>84301</v>
      </c>
      <c r="T67" s="205">
        <f>ROUND(BE133*Содержание!$H$8*$I$4,0)</f>
        <v>89200</v>
      </c>
      <c r="U67" s="205">
        <f>ROUND(BF133*Содержание!$H$8*$I$4,0)</f>
        <v>91818</v>
      </c>
      <c r="V67" s="205">
        <f>ROUND(BG133*Содержание!$H$8*$I$4,0)</f>
        <v>91549</v>
      </c>
      <c r="W67" s="205">
        <f>ROUND(BH133*Содержание!$H$8*$I$4,0)</f>
        <v>95979</v>
      </c>
      <c r="X67" s="205">
        <f>ROUND(BI133*Содержание!$H$8*$I$4,0)</f>
        <v>97858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x14ac:dyDescent="0.25">
      <c r="A68" s="53">
        <v>2550</v>
      </c>
      <c r="B68" s="219">
        <f>ROUND(IF($H$6=TRUE,AM134*Содержание!$H$8*$I$4*(1+'4 Доп.опции'!$V$44),AM134*Содержание!$H$8*$I$4),0)</f>
        <v>46982</v>
      </c>
      <c r="C68" s="219">
        <f>ROUND(IF($H$6=TRUE,AN134*Содержание!$H$8*$I$4*(1+'4 Доп.опции'!$V$44),AN134*Содержание!$H$8*$I$4),0)</f>
        <v>50607</v>
      </c>
      <c r="D68" s="219">
        <f>ROUND(IF($H$6=TRUE,AO134*Содержание!$H$8*$I$4*(1+'4 Доп.опции'!$V$44),AO134*Содержание!$H$8*$I$4),0)</f>
        <v>43829</v>
      </c>
      <c r="E68" s="219">
        <f>ROUND(IF($H$6=TRUE,AP134*Содержание!$H$8*$I$4*(1+'4 Доп.опции'!$V$44),AP134*Содержание!$H$8*$I$4),0)</f>
        <v>46379</v>
      </c>
      <c r="F68" s="219">
        <f>ROUND(IF($H$6=TRUE,AQ134*Содержание!$H$8*$I$4*(1+'4 Доп.опции'!$V$44),AQ134*Содержание!$H$8*$I$4),0)</f>
        <v>50070</v>
      </c>
      <c r="G68" s="219">
        <f>ROUND(IF($H$6=TRUE,AR134*Содержание!$H$8*$I$4*(1+'4 Доп.опции'!$V$44),AR134*Содержание!$H$8*$I$4),0)</f>
        <v>49735</v>
      </c>
      <c r="H68" s="219">
        <f>ROUND(IF($H$6=TRUE,AS134*Содержание!$H$8*$I$4*(1+'4 Доп.опции'!$V$44),AS134*Содержание!$H$8*$I$4),0)</f>
        <v>52420</v>
      </c>
      <c r="I68" s="219">
        <f>ROUND(IF($H$6=TRUE,AT134*Содержание!$H$8*$I$4*(1+'4 Доп.опции'!$V$44),AT134*Содержание!$H$8*$I$4),0)</f>
        <v>57050</v>
      </c>
      <c r="J68" s="205">
        <f>ROUND(AU134*Содержание!$H$8*$I$4,0)</f>
        <v>63494</v>
      </c>
      <c r="K68" s="205">
        <f>ROUND(AV134*Содержание!$H$8*$I$4,0)</f>
        <v>71884</v>
      </c>
      <c r="L68" s="205">
        <f>ROUND(AW134*Содержание!$H$8*$I$4,0)</f>
        <v>74971</v>
      </c>
      <c r="M68" s="205">
        <f>ROUND(AX134*Содержание!$H$8*$I$4,0)</f>
        <v>75576</v>
      </c>
      <c r="N68" s="205">
        <f>ROUND(AY134*Содержание!$H$8*$I$4,0)</f>
        <v>76582</v>
      </c>
      <c r="O68" s="205">
        <f>ROUND(AZ134*Содержание!$H$8*$I$4,0)</f>
        <v>79535</v>
      </c>
      <c r="P68" s="205">
        <f>ROUND(BA134*Содержание!$H$8*$I$4,0)</f>
        <v>80206</v>
      </c>
      <c r="Q68" s="205">
        <f>ROUND(BB134*Содержание!$H$8*$I$4,0)</f>
        <v>81481</v>
      </c>
      <c r="R68" s="205">
        <f>ROUND(BC134*Содержание!$H$8*$I$4,0)</f>
        <v>83294</v>
      </c>
      <c r="S68" s="205">
        <f>ROUND(BD134*Содержание!$H$8*$I$4,0)</f>
        <v>85307</v>
      </c>
      <c r="T68" s="205">
        <f>ROUND(BE134*Содержание!$H$8*$I$4,0)</f>
        <v>89805</v>
      </c>
      <c r="U68" s="205">
        <f>ROUND(BF134*Содержание!$H$8*$I$4,0)</f>
        <v>92422</v>
      </c>
      <c r="V68" s="205">
        <f>ROUND(BG134*Содержание!$H$8*$I$4,0)</f>
        <v>92825</v>
      </c>
      <c r="W68" s="205">
        <f>ROUND(BH134*Содержание!$H$8*$I$4,0)</f>
        <v>97254</v>
      </c>
      <c r="X68" s="205">
        <f>ROUND(BI134*Содержание!$H$8*$I$4,0)</f>
        <v>100274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x14ac:dyDescent="0.25">
      <c r="A69" s="53">
        <v>2625</v>
      </c>
      <c r="B69" s="219">
        <f>ROUND(IF($H$6=TRUE,AM135*Содержание!$H$8*$I$4*(1+'4 Доп.опции'!$V$44),AM135*Содержание!$H$8*$I$4),0)</f>
        <v>47319</v>
      </c>
      <c r="C69" s="219">
        <f>ROUND(IF($H$6=TRUE,AN135*Содержание!$H$8*$I$4*(1+'4 Доп.опции'!$V$44),AN135*Содержание!$H$8*$I$4),0)</f>
        <v>51413</v>
      </c>
      <c r="D69" s="219">
        <f>ROUND(IF($H$6=TRUE,AO135*Содержание!$H$8*$I$4*(1+'4 Доп.опции'!$V$44),AO135*Содержание!$H$8*$I$4),0)</f>
        <v>44096</v>
      </c>
      <c r="E69" s="219">
        <f>ROUND(IF($H$6=TRUE,AP135*Содержание!$H$8*$I$4*(1+'4 Доп.опции'!$V$44),AP135*Содержание!$H$8*$I$4),0)</f>
        <v>46445</v>
      </c>
      <c r="F69" s="219">
        <f>ROUND(IF($H$6=TRUE,AQ135*Содержание!$H$8*$I$4*(1+'4 Доп.опции'!$V$44),AQ135*Содержание!$H$8*$I$4),0)</f>
        <v>50406</v>
      </c>
      <c r="G69" s="219">
        <f>ROUND(IF($H$6=TRUE,AR135*Содержание!$H$8*$I$4*(1+'4 Доп.опции'!$V$44),AR135*Содержание!$H$8*$I$4),0)</f>
        <v>50205</v>
      </c>
      <c r="H69" s="219">
        <f>ROUND(IF($H$6=TRUE,AS135*Содержание!$H$8*$I$4*(1+'4 Доп.опции'!$V$44),AS135*Содержание!$H$8*$I$4),0)</f>
        <v>52956</v>
      </c>
      <c r="I69" s="205">
        <f>ROUND(AT135*Содержание!$H$8*$I$4,0)</f>
        <v>58527</v>
      </c>
      <c r="J69" s="205">
        <f>ROUND(AU135*Содержание!$H$8*$I$4,0)</f>
        <v>63628</v>
      </c>
      <c r="K69" s="205">
        <f>ROUND(AV135*Содержание!$H$8*$I$4,0)</f>
        <v>72420</v>
      </c>
      <c r="L69" s="205">
        <f>ROUND(AW135*Содержание!$H$8*$I$4,0)</f>
        <v>75105</v>
      </c>
      <c r="M69" s="205">
        <f>ROUND(AX135*Содержание!$H$8*$I$4,0)</f>
        <v>76783</v>
      </c>
      <c r="N69" s="205">
        <f>ROUND(AY135*Содержание!$H$8*$I$4,0)</f>
        <v>77052</v>
      </c>
      <c r="O69" s="205">
        <f>ROUND(AZ135*Содержание!$H$8*$I$4,0)</f>
        <v>81079</v>
      </c>
      <c r="P69" s="205">
        <f>ROUND(BA135*Содержание!$H$8*$I$4,0)</f>
        <v>81481</v>
      </c>
      <c r="Q69" s="205">
        <f>ROUND(BB135*Содержание!$H$8*$I$4,0)</f>
        <v>82153</v>
      </c>
      <c r="R69" s="205">
        <f>ROUND(BC135*Содержание!$H$8*$I$4,0)</f>
        <v>83898</v>
      </c>
      <c r="S69" s="205">
        <f>ROUND(BD135*Содержание!$H$8*$I$4,0)</f>
        <v>86247</v>
      </c>
      <c r="T69" s="205">
        <f>ROUND(BE135*Содержание!$H$8*$I$4,0)</f>
        <v>90476</v>
      </c>
      <c r="U69" s="205">
        <f>ROUND(BF135*Содержание!$H$8*$I$4,0)</f>
        <v>93026</v>
      </c>
      <c r="V69" s="205">
        <f>ROUND(BG135*Содержание!$H$8*$I$4,0)</f>
        <v>94167</v>
      </c>
      <c r="W69" s="205">
        <f>ROUND(BH135*Содержание!$H$8*$I$4,0)</f>
        <v>98596</v>
      </c>
      <c r="X69" s="205">
        <f>ROUND(BI135*Содержание!$H$8*$I$4,0)</f>
        <v>102623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x14ac:dyDescent="0.25">
      <c r="A70" s="53">
        <v>2700</v>
      </c>
      <c r="B70" s="219">
        <f>ROUND(IF($H$6=TRUE,AM136*Содержание!$H$8*$I$4*(1+'4 Доп.опции'!$V$44),AM136*Содержание!$H$8*$I$4),0)</f>
        <v>47184</v>
      </c>
      <c r="C70" s="219">
        <f>ROUND(IF($H$6=TRUE,AN136*Содержание!$H$8*$I$4*(1+'4 Доп.опции'!$V$44),AN136*Содержание!$H$8*$I$4),0)</f>
        <v>51211</v>
      </c>
      <c r="D70" s="219">
        <f>ROUND(IF($H$6=TRUE,AO136*Содержание!$H$8*$I$4*(1+'4 Доп.опции'!$V$44),AO136*Содержание!$H$8*$I$4),0)</f>
        <v>44902</v>
      </c>
      <c r="E70" s="219">
        <f>ROUND(IF($H$6=TRUE,AP136*Содержание!$H$8*$I$4*(1+'4 Доп.опции'!$V$44),AP136*Содержание!$H$8*$I$4),0)</f>
        <v>47319</v>
      </c>
      <c r="F70" s="219">
        <f>ROUND(IF($H$6=TRUE,AQ136*Содержание!$H$8*$I$4*(1+'4 Доп.опции'!$V$44),AQ136*Содержание!$H$8*$I$4),0)</f>
        <v>51010</v>
      </c>
      <c r="G70" s="219">
        <f>ROUND(IF($H$6=TRUE,AR136*Содержание!$H$8*$I$4*(1+'4 Доп.опции'!$V$44),AR136*Содержание!$H$8*$I$4),0)</f>
        <v>52620</v>
      </c>
      <c r="H70" s="219">
        <f>ROUND(IF($H$6=TRUE,AS136*Содержание!$H$8*$I$4*(1+'4 Доп.опции'!$V$44),AS136*Содержание!$H$8*$I$4),0)</f>
        <v>55171</v>
      </c>
      <c r="I70" s="205">
        <f>ROUND(AT136*Содержание!$H$8*$I$4,0)</f>
        <v>58862</v>
      </c>
      <c r="J70" s="205">
        <f>ROUND(AU136*Содержание!$H$8*$I$4,0)</f>
        <v>63628</v>
      </c>
      <c r="K70" s="205">
        <f>ROUND(AV136*Содержание!$H$8*$I$4,0)</f>
        <v>73091</v>
      </c>
      <c r="L70" s="205">
        <f>ROUND(AW136*Содержание!$H$8*$I$4,0)</f>
        <v>76918</v>
      </c>
      <c r="M70" s="205">
        <f>ROUND(AX136*Содержание!$H$8*$I$4,0)</f>
        <v>76247</v>
      </c>
      <c r="N70" s="205">
        <f>ROUND(AY136*Содержание!$H$8*$I$4,0)</f>
        <v>76985</v>
      </c>
      <c r="O70" s="205">
        <f>ROUND(AZ136*Содержание!$H$8*$I$4,0)</f>
        <v>82690</v>
      </c>
      <c r="P70" s="205">
        <f>ROUND(BA136*Содержание!$H$8*$I$4,0)</f>
        <v>84099</v>
      </c>
      <c r="Q70" s="205">
        <f>ROUND(BB136*Содержание!$H$8*$I$4,0)</f>
        <v>84904</v>
      </c>
      <c r="R70" s="205">
        <f>ROUND(BC136*Содержание!$H$8*$I$4,0)</f>
        <v>85844</v>
      </c>
      <c r="S70" s="205">
        <f>ROUND(BD136*Содержание!$H$8*$I$4,0)</f>
        <v>89066</v>
      </c>
      <c r="T70" s="205">
        <f>ROUND(BE136*Содержание!$H$8*$I$4,0)</f>
        <v>92959</v>
      </c>
      <c r="U70" s="205">
        <f>ROUND(BF136*Содержание!$H$8*$I$4,0)</f>
        <v>93429</v>
      </c>
      <c r="V70" s="205">
        <f>ROUND(BG136*Содержание!$H$8*$I$4,0)</f>
        <v>94569</v>
      </c>
      <c r="W70" s="205">
        <f>ROUND(BH136*Содержание!$H$8*$I$4,0)</f>
        <v>100342</v>
      </c>
      <c r="X70" s="205">
        <f>ROUND(BI136*Содержание!$H$8*$I$4,0)</f>
        <v>103497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x14ac:dyDescent="0.25">
      <c r="A71" s="53">
        <v>2850</v>
      </c>
      <c r="B71" s="219">
        <f>ROUND(IF($H$6=TRUE,AM137*Содержание!$H$8*$I$4*(1+'4 Доп.опции'!$V$44),AM137*Содержание!$H$8*$I$4),0)</f>
        <v>54634</v>
      </c>
      <c r="C71" s="219">
        <f>ROUND(IF($H$6=TRUE,AN137*Содержание!$H$8*$I$4*(1+'4 Доп.опции'!$V$44),AN137*Содержание!$H$8*$I$4),0)</f>
        <v>56246</v>
      </c>
      <c r="D71" s="219">
        <f>ROUND(IF($H$6=TRUE,AO137*Содержание!$H$8*$I$4*(1+'4 Доп.опции'!$V$44),AO137*Содержание!$H$8*$I$4),0)</f>
        <v>51077</v>
      </c>
      <c r="E71" s="219">
        <f>ROUND(IF($H$6=TRUE,AP137*Содержание!$H$8*$I$4*(1+'4 Доп.опции'!$V$44),AP137*Содержание!$H$8*$I$4),0)</f>
        <v>53560</v>
      </c>
      <c r="F71" s="219">
        <f>ROUND(IF($H$6=TRUE,AQ137*Содержание!$H$8*$I$4*(1+'4 Доп.опции'!$V$44),AQ137*Содержание!$H$8*$I$4),0)</f>
        <v>60944</v>
      </c>
      <c r="G71" s="205">
        <f>ROUND(AR137*Содержание!$H$8*$I$4,0)</f>
        <v>57521</v>
      </c>
      <c r="H71" s="205">
        <f>ROUND(AS137*Содержание!$H$8*$I$4,0)</f>
        <v>70676</v>
      </c>
      <c r="I71" s="205">
        <f>ROUND(AT137*Содержание!$H$8*$I$4,0)</f>
        <v>71749</v>
      </c>
      <c r="J71" s="205">
        <f>ROUND(AU137*Содержание!$H$8*$I$4,0)</f>
        <v>72420</v>
      </c>
      <c r="K71" s="205">
        <f>ROUND(AV137*Содержание!$H$8*$I$4,0)</f>
        <v>76851</v>
      </c>
      <c r="L71" s="205">
        <f>ROUND(AW137*Содержание!$H$8*$I$4,0)</f>
        <v>80743</v>
      </c>
      <c r="M71" s="205">
        <f>ROUND(AX137*Содержание!$H$8*$I$4,0)</f>
        <v>81750</v>
      </c>
      <c r="N71" s="205">
        <f>ROUND(AY137*Содержание!$H$8*$I$4,0)</f>
        <v>83629</v>
      </c>
      <c r="O71" s="205">
        <f>ROUND(AZ137*Содержание!$H$8*$I$4,0)</f>
        <v>85778</v>
      </c>
      <c r="P71" s="205">
        <f>ROUND(BA137*Содержание!$H$8*$I$4,0)</f>
        <v>93563</v>
      </c>
      <c r="Q71" s="205">
        <f>ROUND(BB137*Содержание!$H$8*$I$4,0)</f>
        <v>92959</v>
      </c>
      <c r="R71" s="205">
        <f>ROUND(BC137*Содержание!$H$8*$I$4,0)</f>
        <v>92959</v>
      </c>
      <c r="S71" s="205">
        <f>ROUND(BD137*Содержание!$H$8*$I$4,0)</f>
        <v>95845</v>
      </c>
      <c r="T71" s="205">
        <f>ROUND(BE137*Содержание!$H$8*$I$4,0)</f>
        <v>99469</v>
      </c>
      <c r="U71" s="205">
        <f>ROUND(BF137*Содержание!$H$8*$I$4,0)</f>
        <v>100879</v>
      </c>
      <c r="V71" s="205">
        <f>ROUND(BG137*Содержание!$H$8*$I$4,0)</f>
        <v>103228</v>
      </c>
      <c r="W71" s="205">
        <f>ROUND(BH137*Содержание!$H$8*$I$4,0)</f>
        <v>104906</v>
      </c>
      <c r="X71" s="205">
        <f>ROUND(BI137*Содержание!$H$8*$I$4,0)</f>
        <v>109336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x14ac:dyDescent="0.25">
      <c r="A72" s="53">
        <v>2975</v>
      </c>
      <c r="B72" s="219">
        <f>ROUND(IF($H$6=TRUE,AM138*Содержание!$H$8*$I$4*(1+'4 Доп.опции'!$V$44),AM138*Содержание!$H$8*$I$4),0)</f>
        <v>54769</v>
      </c>
      <c r="C72" s="219">
        <f>ROUND(IF($H$6=TRUE,AN138*Содержание!$H$8*$I$4*(1+'4 Доп.опции'!$V$44),AN138*Содержание!$H$8*$I$4),0)</f>
        <v>57722</v>
      </c>
      <c r="D72" s="219">
        <f>ROUND(IF($H$6=TRUE,AO138*Содержание!$H$8*$I$4*(1+'4 Доп.опции'!$V$44),AO138*Содержание!$H$8*$I$4),0)</f>
        <v>57252</v>
      </c>
      <c r="E72" s="219">
        <f>ROUND(IF($H$6=TRUE,AP138*Содержание!$H$8*$I$4*(1+'4 Доп.опции'!$V$44),AP138*Содержание!$H$8*$I$4),0)</f>
        <v>59198</v>
      </c>
      <c r="F72" s="205">
        <f>ROUND(AQ138*Содержание!$H$8*$I$4,0)</f>
        <v>63494</v>
      </c>
      <c r="G72" s="205">
        <f>ROUND(AR138*Содержание!$H$8*$I$4,0)</f>
        <v>64434</v>
      </c>
      <c r="H72" s="205">
        <f>ROUND(AS138*Содержание!$H$8*$I$4,0)</f>
        <v>70206</v>
      </c>
      <c r="I72" s="205">
        <f>ROUND(AT138*Содержание!$H$8*$I$4,0)</f>
        <v>71884</v>
      </c>
      <c r="J72" s="205">
        <f>ROUND(AU138*Содержание!$H$8*$I$4,0)</f>
        <v>73293</v>
      </c>
      <c r="K72" s="205">
        <f>ROUND(AV138*Содержание!$H$8*$I$4,0)</f>
        <v>79066</v>
      </c>
      <c r="L72" s="205">
        <f>ROUND(AW138*Содержание!$H$8*$I$4,0)</f>
        <v>83227</v>
      </c>
      <c r="M72" s="205">
        <f>ROUND(AX138*Содержание!$H$8*$I$4,0)</f>
        <v>84166</v>
      </c>
      <c r="N72" s="205">
        <f>ROUND(AY138*Содержание!$H$8*$I$4,0)</f>
        <v>86247</v>
      </c>
      <c r="O72" s="205">
        <f>ROUND(AZ138*Содержание!$H$8*$I$4,0)</f>
        <v>90072</v>
      </c>
      <c r="P72" s="205">
        <f>ROUND(BA138*Содержание!$H$8*$I$4,0)</f>
        <v>95979</v>
      </c>
      <c r="Q72" s="205">
        <f>ROUND(BB138*Содержание!$H$8*$I$4,0)</f>
        <v>95375</v>
      </c>
      <c r="R72" s="205">
        <f>ROUND(BC138*Содержание!$H$8*$I$4,0)</f>
        <v>95912</v>
      </c>
      <c r="S72" s="205">
        <f>ROUND(BD138*Содержание!$H$8*$I$4,0)</f>
        <v>98798</v>
      </c>
      <c r="T72" s="205">
        <f>ROUND(BE138*Содержание!$H$8*$I$4,0)</f>
        <v>102623</v>
      </c>
      <c r="U72" s="205">
        <f>ROUND(BF138*Содержание!$H$8*$I$4,0)</f>
        <v>103497</v>
      </c>
      <c r="V72" s="205">
        <f>ROUND(BG138*Содержание!$H$8*$I$4,0)</f>
        <v>105846</v>
      </c>
      <c r="W72" s="205">
        <f>ROUND(BH138*Содержание!$H$8*$I$4,0)</f>
        <v>108262</v>
      </c>
      <c r="X72" s="205">
        <f>ROUND(BI138*Содержание!$H$8*$I$4,0)</f>
        <v>112289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x14ac:dyDescent="0.25">
      <c r="A73" s="53">
        <v>3000</v>
      </c>
      <c r="B73" s="219">
        <f>ROUND(IF($H$6=TRUE,AM139*Содержание!$H$8*$I$4*(1+'4 Доп.опции'!$V$44),AM139*Содержание!$H$8*$I$4),0)</f>
        <v>54903</v>
      </c>
      <c r="C73" s="219">
        <f>ROUND(IF($H$6=TRUE,AN139*Содержание!$H$8*$I$4*(1+'4 Доп.опции'!$V$44),AN139*Содержание!$H$8*$I$4),0)</f>
        <v>59198</v>
      </c>
      <c r="D73" s="219">
        <f>ROUND(IF($H$6=TRUE,AO139*Содержание!$H$8*$I$4*(1+'4 Доп.опции'!$V$44),AO139*Содержание!$H$8*$I$4),0)</f>
        <v>63360</v>
      </c>
      <c r="E73" s="205">
        <f>ROUND(AP139*Содержание!$H$8*$I$4,0)</f>
        <v>64903</v>
      </c>
      <c r="F73" s="205">
        <f>ROUND(AQ139*Содержание!$H$8*$I$4,0)</f>
        <v>66112</v>
      </c>
      <c r="G73" s="205">
        <f>ROUND(AR139*Содержание!$H$8*$I$4,0)</f>
        <v>71413</v>
      </c>
      <c r="H73" s="205">
        <f>ROUND(AS139*Содержание!$H$8*$I$4,0)</f>
        <v>69803</v>
      </c>
      <c r="I73" s="205">
        <f>ROUND(AT139*Содержание!$H$8*$I$4,0)</f>
        <v>72152</v>
      </c>
      <c r="J73" s="205">
        <f>ROUND(AU139*Содержание!$H$8*$I$4,0)</f>
        <v>74233</v>
      </c>
      <c r="K73" s="205">
        <f>ROUND(AV139*Содержание!$H$8*$I$4,0)</f>
        <v>81280</v>
      </c>
      <c r="L73" s="205">
        <f>ROUND(AW139*Содержание!$H$8*$I$4,0)</f>
        <v>85576</v>
      </c>
      <c r="M73" s="205">
        <f>ROUND(AX139*Содержание!$H$8*$I$4,0)</f>
        <v>86650</v>
      </c>
      <c r="N73" s="205">
        <f>ROUND(AY139*Содержание!$H$8*$I$4,0)</f>
        <v>88731</v>
      </c>
      <c r="O73" s="205">
        <f>ROUND(AZ139*Содержание!$H$8*$I$4,0)</f>
        <v>94301</v>
      </c>
      <c r="P73" s="205">
        <f>ROUND(BA139*Содержание!$H$8*$I$4,0)</f>
        <v>98328</v>
      </c>
      <c r="Q73" s="205">
        <f>ROUND(BB139*Содержание!$H$8*$I$4,0)</f>
        <v>97724</v>
      </c>
      <c r="R73" s="205">
        <f>ROUND(BC139*Содержание!$H$8*$I$4,0)</f>
        <v>98932</v>
      </c>
      <c r="S73" s="205">
        <f>ROUND(BD139*Содержание!$H$8*$I$4,0)</f>
        <v>101752</v>
      </c>
      <c r="T73" s="205">
        <f>ROUND(BE139*Содержание!$H$8*$I$4,0)</f>
        <v>105779</v>
      </c>
      <c r="U73" s="205">
        <f>ROUND(BF139*Содержание!$H$8*$I$4,0)</f>
        <v>106248</v>
      </c>
      <c r="V73" s="205">
        <f>ROUND(BG139*Содержание!$H$8*$I$4,0)</f>
        <v>108530</v>
      </c>
      <c r="W73" s="205">
        <f>ROUND(BH139*Содержание!$H$8*$I$4,0)</f>
        <v>111618</v>
      </c>
      <c r="X73" s="205">
        <f>ROUND(BI139*Содержание!$H$8*$I$4,0)</f>
        <v>115242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3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8.75" x14ac:dyDescent="0.3">
      <c r="A75" s="57"/>
      <c r="B75" s="224" t="str">
        <f>IF($H$6=TRUE,"указаны цены на ворота с торсионными пружинами","указаны цены на ворота с пружинами растяжения.Наценка за торсионные пружины стандартного монтажа в зоне с зеленой заливкой = 5 %")</f>
        <v>указаны цены на ворота с пружинами растяжения.Наценка за торсионные пружины стандартного монтажа в зоне с зеленой заливкой = 5 %</v>
      </c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s="62" customFormat="1" x14ac:dyDescent="0.25">
      <c r="A76" s="63" t="s">
        <v>162</v>
      </c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8.5" customHeight="1" x14ac:dyDescent="0.25">
      <c r="A77" s="365" t="s">
        <v>160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</row>
    <row r="78" spans="1:36" ht="15.75" x14ac:dyDescent="0.25">
      <c r="A78" s="352" t="s">
        <v>103</v>
      </c>
      <c r="B78" s="352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52"/>
      <c r="AD78" s="352"/>
      <c r="AE78" s="352"/>
      <c r="AF78" s="352"/>
      <c r="AG78" s="352"/>
      <c r="AH78" s="352"/>
      <c r="AI78" s="352"/>
      <c r="AJ78" s="352"/>
    </row>
    <row r="79" spans="1:36" x14ac:dyDescent="0.25">
      <c r="A79" s="360" t="s">
        <v>143</v>
      </c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</row>
    <row r="80" spans="1:36" x14ac:dyDescent="0.25">
      <c r="A80" s="367" t="s">
        <v>105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</row>
    <row r="81" spans="1:36" x14ac:dyDescent="0.25">
      <c r="A81" s="360" t="s">
        <v>144</v>
      </c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</row>
    <row r="82" spans="1:36" x14ac:dyDescent="0.25">
      <c r="A82" s="359" t="s">
        <v>107</v>
      </c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</row>
    <row r="83" spans="1:36" x14ac:dyDescent="0.25">
      <c r="A83" s="360" t="s">
        <v>145</v>
      </c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</row>
    <row r="84" spans="1:36" ht="26.25" customHeight="1" x14ac:dyDescent="0.25">
      <c r="A84" s="60" t="s">
        <v>146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50"/>
      <c r="S84" s="60"/>
      <c r="T84" s="372" t="s">
        <v>508</v>
      </c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</row>
    <row r="85" spans="1:36" x14ac:dyDescent="0.25">
      <c r="A85" s="49" t="s">
        <v>110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S85" s="49"/>
      <c r="T85" s="49" t="s">
        <v>113</v>
      </c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</row>
    <row r="86" spans="1:36" x14ac:dyDescent="0.25">
      <c r="A86" s="60" t="s">
        <v>111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50"/>
      <c r="S86" s="60"/>
      <c r="T86" s="60" t="s">
        <v>114</v>
      </c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</row>
    <row r="87" spans="1:36" x14ac:dyDescent="0.25">
      <c r="A87" s="49" t="s">
        <v>112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S87" s="49"/>
      <c r="T87" s="49" t="s">
        <v>115</v>
      </c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</row>
    <row r="88" spans="1:36" x14ac:dyDescent="0.25">
      <c r="A88" s="361" t="s">
        <v>116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 t="s">
        <v>117</v>
      </c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</row>
    <row r="89" spans="1:36" x14ac:dyDescent="0.25">
      <c r="A89" s="362" t="s">
        <v>153</v>
      </c>
      <c r="B89" s="362"/>
      <c r="C89" s="362"/>
      <c r="D89" s="362"/>
      <c r="E89" s="362"/>
      <c r="F89" s="362"/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 t="s">
        <v>118</v>
      </c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</row>
    <row r="90" spans="1:36" x14ac:dyDescent="0.25">
      <c r="A90" s="47" t="s">
        <v>152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358" t="s">
        <v>119</v>
      </c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  <c r="AF90" s="358"/>
      <c r="AG90" s="358"/>
      <c r="AH90" s="358"/>
      <c r="AI90" s="358"/>
      <c r="AJ90" s="358"/>
    </row>
    <row r="91" spans="1:36" ht="15.75" x14ac:dyDescent="0.25">
      <c r="A91" s="352" t="s">
        <v>150</v>
      </c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</row>
    <row r="92" spans="1:3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5.75" x14ac:dyDescent="0.25">
      <c r="A93" s="1"/>
      <c r="B93" s="1"/>
      <c r="C93" s="1"/>
      <c r="D93" s="59" t="s">
        <v>479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59" t="s">
        <v>482</v>
      </c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0.5" customHeight="1" x14ac:dyDescent="0.25">
      <c r="A94" s="1"/>
      <c r="B94" s="1"/>
      <c r="C94" s="1"/>
      <c r="D94" s="266" t="s">
        <v>488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1"/>
      <c r="V94" s="1"/>
      <c r="W94" s="1"/>
      <c r="X94" s="266" t="s">
        <v>483</v>
      </c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</row>
    <row r="95" spans="1:36" ht="3.75" customHeight="1" x14ac:dyDescent="0.25">
      <c r="A95" s="1"/>
      <c r="B95" s="1"/>
      <c r="C95" s="1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1"/>
      <c r="V95" s="1"/>
      <c r="W95" s="1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</row>
    <row r="96" spans="1:36" x14ac:dyDescent="0.25">
      <c r="A96" s="1"/>
      <c r="B96" s="1"/>
      <c r="C96" s="1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1"/>
      <c r="V96" s="1"/>
      <c r="W96" s="1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</row>
    <row r="97" spans="1:7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</row>
    <row r="98" spans="1:73" x14ac:dyDescent="0.25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</row>
    <row r="99" spans="1:73" ht="15" customHeight="1" x14ac:dyDescent="0.25">
      <c r="A99" s="1"/>
      <c r="B99" s="1"/>
      <c r="C99" s="1"/>
      <c r="D99" s="59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1"/>
      <c r="V99" s="1"/>
      <c r="W99" s="1"/>
      <c r="X99" s="59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73" ht="22.5" customHeight="1" x14ac:dyDescent="0.25">
      <c r="A100" s="1"/>
      <c r="B100" s="1"/>
      <c r="C100" s="1"/>
      <c r="D100" s="59" t="s">
        <v>481</v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1"/>
      <c r="V100" s="1"/>
      <c r="W100" s="1"/>
      <c r="X100" s="59" t="s">
        <v>485</v>
      </c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</row>
    <row r="101" spans="1:73" x14ac:dyDescent="0.25">
      <c r="A101" s="1"/>
      <c r="B101" s="1"/>
      <c r="C101" s="1"/>
      <c r="D101" s="371" t="s">
        <v>480</v>
      </c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1"/>
      <c r="V101" s="1"/>
      <c r="W101" s="1"/>
      <c r="X101" s="371" t="s">
        <v>484</v>
      </c>
      <c r="Y101" s="371"/>
      <c r="Z101" s="371"/>
      <c r="AA101" s="371"/>
      <c r="AB101" s="371"/>
      <c r="AC101" s="371"/>
      <c r="AD101" s="371"/>
      <c r="AE101" s="371"/>
      <c r="AF101" s="371"/>
      <c r="AG101" s="371"/>
      <c r="AH101" s="371"/>
      <c r="AI101" s="371"/>
      <c r="AJ101" s="371"/>
    </row>
    <row r="102" spans="1:73" ht="21" customHeight="1" x14ac:dyDescent="0.25">
      <c r="A102" s="1"/>
      <c r="B102" s="1"/>
      <c r="C102" s="1"/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1"/>
      <c r="U102" s="1"/>
      <c r="V102" s="1"/>
      <c r="W102" s="1"/>
      <c r="X102" s="371"/>
      <c r="Y102" s="371"/>
      <c r="Z102" s="371"/>
      <c r="AA102" s="371"/>
      <c r="AB102" s="371"/>
      <c r="AC102" s="371"/>
      <c r="AD102" s="371"/>
      <c r="AE102" s="371"/>
      <c r="AF102" s="371"/>
      <c r="AG102" s="371"/>
      <c r="AH102" s="371"/>
      <c r="AI102" s="371"/>
      <c r="AJ102" s="371"/>
    </row>
    <row r="103" spans="1:73" x14ac:dyDescent="0.25">
      <c r="A103" s="1"/>
      <c r="B103" s="1"/>
      <c r="C103" s="1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  <c r="U103" s="1"/>
      <c r="V103" s="1"/>
      <c r="W103" s="1"/>
      <c r="X103" s="371"/>
      <c r="Y103" s="371"/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371"/>
      <c r="AJ103" s="371"/>
    </row>
    <row r="104" spans="1:73" ht="15" customHeight="1" x14ac:dyDescent="0.25">
      <c r="A104" s="1"/>
      <c r="B104" s="1"/>
      <c r="C104" s="1"/>
      <c r="D104" s="1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73" ht="15.75" x14ac:dyDescent="0.25">
      <c r="A105" s="1"/>
      <c r="B105" s="1"/>
      <c r="C105" s="1"/>
      <c r="D105" s="59" t="s">
        <v>489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59" t="s">
        <v>490</v>
      </c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73" ht="15" customHeight="1" x14ac:dyDescent="0.25">
      <c r="A106" s="1"/>
      <c r="B106" s="1"/>
      <c r="C106" s="1"/>
      <c r="D106" s="266" t="s">
        <v>487</v>
      </c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1"/>
      <c r="U106" s="1"/>
      <c r="V106" s="1"/>
      <c r="W106" s="1"/>
      <c r="X106" s="266" t="s">
        <v>486</v>
      </c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</row>
    <row r="107" spans="1:73" x14ac:dyDescent="0.25">
      <c r="A107" s="1"/>
      <c r="B107" s="1"/>
      <c r="C107" s="1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1"/>
      <c r="U107" s="1"/>
      <c r="V107" s="1"/>
      <c r="W107" s="1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</row>
    <row r="108" spans="1:73" x14ac:dyDescent="0.25">
      <c r="A108" s="1"/>
      <c r="B108" s="1"/>
      <c r="C108" s="1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1"/>
      <c r="U108" s="1"/>
      <c r="V108" s="1"/>
      <c r="W108" s="1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</row>
    <row r="109" spans="1:73" ht="19.5" customHeight="1" x14ac:dyDescent="0.25">
      <c r="A109" s="1"/>
      <c r="B109" s="1"/>
      <c r="C109" s="1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73" ht="17.25" x14ac:dyDescent="0.3">
      <c r="A110" s="152" t="s">
        <v>494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7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73" hidden="1" outlineLevel="1" x14ac:dyDescent="0.25">
      <c r="A112" s="1" t="s">
        <v>121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</row>
    <row r="113" spans="1:73" ht="15.75" hidden="1" outlineLevel="1" thickBot="1" x14ac:dyDescent="0.3">
      <c r="A113" s="1" t="s">
        <v>122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58"/>
      <c r="AL113" s="1" t="s">
        <v>478</v>
      </c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</row>
    <row r="114" spans="1:73" hidden="1" outlineLevel="1" x14ac:dyDescent="0.25">
      <c r="A114" s="43" t="s">
        <v>120</v>
      </c>
      <c r="B114" s="45">
        <v>1750</v>
      </c>
      <c r="C114" s="45">
        <v>1875</v>
      </c>
      <c r="D114" s="45">
        <v>2000</v>
      </c>
      <c r="E114" s="45">
        <v>2125</v>
      </c>
      <c r="F114" s="45">
        <v>2250</v>
      </c>
      <c r="G114" s="45">
        <v>2375</v>
      </c>
      <c r="H114" s="45">
        <v>2500</v>
      </c>
      <c r="I114" s="45">
        <v>2625</v>
      </c>
      <c r="J114" s="45">
        <v>2750</v>
      </c>
      <c r="K114" s="45">
        <v>2875</v>
      </c>
      <c r="L114" s="45">
        <v>3000</v>
      </c>
      <c r="M114" s="45">
        <v>3125</v>
      </c>
      <c r="N114" s="45">
        <v>3250</v>
      </c>
      <c r="O114" s="45">
        <v>3375</v>
      </c>
      <c r="P114" s="45">
        <v>3500</v>
      </c>
      <c r="Q114" s="45">
        <v>3625</v>
      </c>
      <c r="R114" s="45">
        <v>3750</v>
      </c>
      <c r="S114" s="45">
        <v>3875</v>
      </c>
      <c r="T114" s="45">
        <v>4000</v>
      </c>
      <c r="U114" s="45">
        <v>4125</v>
      </c>
      <c r="V114" s="45">
        <v>4250</v>
      </c>
      <c r="W114" s="45">
        <v>4375</v>
      </c>
      <c r="X114" s="45">
        <v>4500</v>
      </c>
      <c r="Y114" s="45">
        <v>4625</v>
      </c>
      <c r="Z114" s="45">
        <v>4750</v>
      </c>
      <c r="AA114" s="45">
        <v>4875</v>
      </c>
      <c r="AB114" s="45">
        <v>5000</v>
      </c>
      <c r="AC114" s="45">
        <v>5125</v>
      </c>
      <c r="AD114" s="45">
        <v>5250</v>
      </c>
      <c r="AE114" s="45">
        <v>5375</v>
      </c>
      <c r="AF114" s="45">
        <v>5500</v>
      </c>
      <c r="AG114" s="45">
        <v>5625</v>
      </c>
      <c r="AH114" s="45">
        <v>5750</v>
      </c>
      <c r="AI114" s="45">
        <v>5875</v>
      </c>
      <c r="AJ114" s="45">
        <v>6000</v>
      </c>
      <c r="AK114" s="158"/>
      <c r="AL114" s="43" t="s">
        <v>120</v>
      </c>
      <c r="AM114" s="45">
        <v>1750</v>
      </c>
      <c r="AN114" s="45">
        <v>1875</v>
      </c>
      <c r="AO114" s="45">
        <v>2000</v>
      </c>
      <c r="AP114" s="45">
        <v>2125</v>
      </c>
      <c r="AQ114" s="45">
        <v>2250</v>
      </c>
      <c r="AR114" s="45">
        <v>2375</v>
      </c>
      <c r="AS114" s="45">
        <v>2500</v>
      </c>
      <c r="AT114" s="45">
        <v>2625</v>
      </c>
      <c r="AU114" s="45">
        <v>2750</v>
      </c>
      <c r="AV114" s="45">
        <v>2875</v>
      </c>
      <c r="AW114" s="45">
        <v>3000</v>
      </c>
      <c r="AX114" s="45">
        <v>3125</v>
      </c>
      <c r="AY114" s="45">
        <v>3250</v>
      </c>
      <c r="AZ114" s="45">
        <v>3375</v>
      </c>
      <c r="BA114" s="45">
        <v>3500</v>
      </c>
      <c r="BB114" s="45">
        <v>3625</v>
      </c>
      <c r="BC114" s="45">
        <v>3750</v>
      </c>
      <c r="BD114" s="45">
        <v>3875</v>
      </c>
      <c r="BE114" s="45">
        <v>4000</v>
      </c>
      <c r="BF114" s="45">
        <v>4125</v>
      </c>
      <c r="BG114" s="45">
        <v>4250</v>
      </c>
      <c r="BH114" s="45">
        <v>4375</v>
      </c>
      <c r="BI114" s="45">
        <v>4500</v>
      </c>
      <c r="BJ114" s="45">
        <v>4625</v>
      </c>
      <c r="BK114" s="45">
        <v>4750</v>
      </c>
      <c r="BL114" s="45">
        <v>4875</v>
      </c>
      <c r="BM114" s="45">
        <v>5000</v>
      </c>
      <c r="BN114" s="45">
        <v>5125</v>
      </c>
      <c r="BO114" s="45">
        <v>5250</v>
      </c>
      <c r="BP114" s="45">
        <v>5375</v>
      </c>
      <c r="BQ114" s="45">
        <v>5500</v>
      </c>
      <c r="BR114" s="45">
        <v>5625</v>
      </c>
      <c r="BS114" s="45">
        <v>5750</v>
      </c>
      <c r="BT114" s="45">
        <v>5875</v>
      </c>
      <c r="BU114" s="45">
        <v>6000</v>
      </c>
    </row>
    <row r="115" spans="1:73" hidden="1" outlineLevel="1" x14ac:dyDescent="0.25">
      <c r="A115" s="44">
        <v>1750</v>
      </c>
      <c r="B115" s="202">
        <v>36206</v>
      </c>
      <c r="C115" s="202">
        <v>37038</v>
      </c>
      <c r="D115" s="202">
        <v>37787</v>
      </c>
      <c r="E115" s="202">
        <v>39119</v>
      </c>
      <c r="F115" s="202">
        <v>40534</v>
      </c>
      <c r="G115" s="202">
        <v>43697</v>
      </c>
      <c r="H115" s="202">
        <v>44779</v>
      </c>
      <c r="I115" s="202">
        <v>45944</v>
      </c>
      <c r="J115" s="202">
        <v>47192</v>
      </c>
      <c r="K115" s="202">
        <v>46610</v>
      </c>
      <c r="L115" s="202">
        <v>47276</v>
      </c>
      <c r="M115" s="202">
        <v>50023</v>
      </c>
      <c r="N115" s="202">
        <v>54184</v>
      </c>
      <c r="O115" s="202">
        <v>58179</v>
      </c>
      <c r="P115" s="202">
        <v>62258</v>
      </c>
      <c r="Q115" s="201">
        <v>65171</v>
      </c>
      <c r="R115" s="201">
        <v>64005</v>
      </c>
      <c r="S115" s="201">
        <v>66752</v>
      </c>
      <c r="T115" s="201">
        <v>70913</v>
      </c>
      <c r="U115" s="201">
        <v>72412</v>
      </c>
      <c r="V115" s="201">
        <v>71080</v>
      </c>
      <c r="W115" s="201">
        <v>74743</v>
      </c>
      <c r="X115" s="201">
        <v>78571</v>
      </c>
      <c r="Y115" s="201">
        <v>79736</v>
      </c>
      <c r="Z115" s="201">
        <v>78154</v>
      </c>
      <c r="AA115" s="201">
        <v>81984</v>
      </c>
      <c r="AB115" s="201">
        <v>85479</v>
      </c>
      <c r="AC115" s="201">
        <v>87310</v>
      </c>
      <c r="AD115" s="201">
        <v>87310</v>
      </c>
      <c r="AE115" s="201">
        <v>89142</v>
      </c>
      <c r="AF115" s="201">
        <v>94718</v>
      </c>
      <c r="AG115" s="201">
        <v>100461</v>
      </c>
      <c r="AH115" s="201">
        <v>99462</v>
      </c>
      <c r="AI115" s="201">
        <v>101293</v>
      </c>
      <c r="AJ115" s="201">
        <v>106204</v>
      </c>
      <c r="AK115" s="158"/>
      <c r="AL115" s="44">
        <v>1750</v>
      </c>
      <c r="AM115" s="205">
        <v>39868</v>
      </c>
      <c r="AN115" s="205">
        <v>40784</v>
      </c>
      <c r="AO115" s="205">
        <v>41532</v>
      </c>
      <c r="AP115" s="205">
        <v>43031</v>
      </c>
      <c r="AQ115" s="205">
        <v>44613</v>
      </c>
      <c r="AR115" s="205">
        <v>48108</v>
      </c>
      <c r="AS115" s="205">
        <v>49273</v>
      </c>
      <c r="AT115" s="205">
        <v>50522</v>
      </c>
      <c r="AU115" s="205">
        <v>51936</v>
      </c>
      <c r="AV115" s="205">
        <v>51271</v>
      </c>
      <c r="AW115" s="205">
        <v>52020</v>
      </c>
      <c r="AX115" s="205">
        <v>55017</v>
      </c>
      <c r="AY115" s="205">
        <v>59595</v>
      </c>
      <c r="AZ115" s="205">
        <v>64005</v>
      </c>
      <c r="BA115" s="205">
        <v>68500</v>
      </c>
      <c r="BB115" s="204">
        <v>71663</v>
      </c>
      <c r="BC115" s="204">
        <v>70415</v>
      </c>
      <c r="BD115" s="204">
        <v>73410</v>
      </c>
      <c r="BE115" s="204">
        <v>77988</v>
      </c>
      <c r="BF115" s="204">
        <v>79653</v>
      </c>
      <c r="BG115" s="204">
        <v>78154</v>
      </c>
      <c r="BH115" s="204">
        <v>82233</v>
      </c>
      <c r="BI115" s="204">
        <v>86395</v>
      </c>
      <c r="BJ115" s="204">
        <v>87726</v>
      </c>
      <c r="BK115" s="204">
        <v>85979</v>
      </c>
      <c r="BL115" s="204">
        <v>90223</v>
      </c>
      <c r="BM115" s="204">
        <v>94052</v>
      </c>
      <c r="BN115" s="204">
        <v>96049</v>
      </c>
      <c r="BO115" s="204">
        <v>96049</v>
      </c>
      <c r="BP115" s="204">
        <v>98048</v>
      </c>
      <c r="BQ115" s="204">
        <v>104206</v>
      </c>
      <c r="BR115" s="204">
        <v>110532</v>
      </c>
      <c r="BS115" s="204">
        <v>109450</v>
      </c>
      <c r="BT115" s="204">
        <v>111447</v>
      </c>
      <c r="BU115" s="204">
        <v>116857</v>
      </c>
    </row>
    <row r="116" spans="1:73" hidden="1" outlineLevel="1" x14ac:dyDescent="0.25">
      <c r="A116" s="44">
        <v>1875</v>
      </c>
      <c r="B116" s="202">
        <v>37371</v>
      </c>
      <c r="C116" s="202">
        <v>38037</v>
      </c>
      <c r="D116" s="203">
        <v>38787</v>
      </c>
      <c r="E116" s="203">
        <v>40368</v>
      </c>
      <c r="F116" s="203">
        <v>41616</v>
      </c>
      <c r="G116" s="203">
        <v>43863</v>
      </c>
      <c r="H116" s="203">
        <v>44862</v>
      </c>
      <c r="I116" s="203">
        <v>47110</v>
      </c>
      <c r="J116" s="203">
        <v>47276</v>
      </c>
      <c r="K116" s="203">
        <v>48524</v>
      </c>
      <c r="L116" s="203">
        <v>48275</v>
      </c>
      <c r="M116" s="203">
        <v>51104</v>
      </c>
      <c r="N116" s="203">
        <v>55183</v>
      </c>
      <c r="O116" s="203">
        <v>59345</v>
      </c>
      <c r="P116" s="203">
        <v>63506</v>
      </c>
      <c r="Q116" s="201">
        <v>66253</v>
      </c>
      <c r="R116" s="201">
        <v>65087</v>
      </c>
      <c r="S116" s="201">
        <v>67834</v>
      </c>
      <c r="T116" s="201">
        <v>72079</v>
      </c>
      <c r="U116" s="201">
        <v>73577</v>
      </c>
      <c r="V116" s="201">
        <v>72246</v>
      </c>
      <c r="W116" s="201">
        <v>75825</v>
      </c>
      <c r="X116" s="201">
        <v>79570</v>
      </c>
      <c r="Y116" s="201">
        <v>80901</v>
      </c>
      <c r="Z116" s="201">
        <v>79154</v>
      </c>
      <c r="AA116" s="201">
        <v>82899</v>
      </c>
      <c r="AB116" s="201">
        <v>86645</v>
      </c>
      <c r="AC116" s="201">
        <v>88392</v>
      </c>
      <c r="AD116" s="201">
        <v>88392</v>
      </c>
      <c r="AE116" s="201">
        <v>90140</v>
      </c>
      <c r="AF116" s="201">
        <v>95717</v>
      </c>
      <c r="AG116" s="201">
        <v>101543</v>
      </c>
      <c r="AH116" s="201">
        <v>100461</v>
      </c>
      <c r="AI116" s="201">
        <v>102292</v>
      </c>
      <c r="AJ116" s="201">
        <v>107203</v>
      </c>
      <c r="AK116" s="158"/>
      <c r="AL116" s="44">
        <v>1875</v>
      </c>
      <c r="AM116" s="205">
        <v>41116</v>
      </c>
      <c r="AN116" s="205">
        <v>41866</v>
      </c>
      <c r="AO116" s="206">
        <v>42698</v>
      </c>
      <c r="AP116" s="206">
        <v>44445</v>
      </c>
      <c r="AQ116" s="206">
        <v>45778</v>
      </c>
      <c r="AR116" s="206">
        <v>48275</v>
      </c>
      <c r="AS116" s="206">
        <v>49357</v>
      </c>
      <c r="AT116" s="206">
        <v>51854</v>
      </c>
      <c r="AU116" s="206">
        <v>52020</v>
      </c>
      <c r="AV116" s="206">
        <v>53352</v>
      </c>
      <c r="AW116" s="206">
        <v>53102</v>
      </c>
      <c r="AX116" s="206">
        <v>56182</v>
      </c>
      <c r="AY116" s="206">
        <v>60676</v>
      </c>
      <c r="AZ116" s="206">
        <v>65253</v>
      </c>
      <c r="BA116" s="206">
        <v>69831</v>
      </c>
      <c r="BB116" s="204">
        <v>72912</v>
      </c>
      <c r="BC116" s="204">
        <v>71580</v>
      </c>
      <c r="BD116" s="204">
        <v>74659</v>
      </c>
      <c r="BE116" s="204">
        <v>79320</v>
      </c>
      <c r="BF116" s="204">
        <v>80901</v>
      </c>
      <c r="BG116" s="204">
        <v>79487</v>
      </c>
      <c r="BH116" s="204">
        <v>83398</v>
      </c>
      <c r="BI116" s="204">
        <v>87560</v>
      </c>
      <c r="BJ116" s="204">
        <v>88975</v>
      </c>
      <c r="BK116" s="204">
        <v>87061</v>
      </c>
      <c r="BL116" s="204">
        <v>91223</v>
      </c>
      <c r="BM116" s="204">
        <v>95301</v>
      </c>
      <c r="BN116" s="204">
        <v>97215</v>
      </c>
      <c r="BO116" s="204">
        <v>97215</v>
      </c>
      <c r="BP116" s="204">
        <v>99130</v>
      </c>
      <c r="BQ116" s="204">
        <v>105288</v>
      </c>
      <c r="BR116" s="204">
        <v>111697</v>
      </c>
      <c r="BS116" s="204">
        <v>110532</v>
      </c>
      <c r="BT116" s="204">
        <v>112529</v>
      </c>
      <c r="BU116" s="204">
        <v>117940</v>
      </c>
    </row>
    <row r="117" spans="1:73" hidden="1" outlineLevel="1" x14ac:dyDescent="0.25">
      <c r="A117" s="44">
        <v>2000</v>
      </c>
      <c r="B117" s="202">
        <v>38453</v>
      </c>
      <c r="C117" s="203">
        <v>39119</v>
      </c>
      <c r="D117" s="203">
        <v>41200</v>
      </c>
      <c r="E117" s="203">
        <v>41782</v>
      </c>
      <c r="F117" s="203">
        <v>42365</v>
      </c>
      <c r="G117" s="203">
        <v>40368</v>
      </c>
      <c r="H117" s="203">
        <v>43114</v>
      </c>
      <c r="I117" s="203">
        <v>44862</v>
      </c>
      <c r="J117" s="203">
        <v>47276</v>
      </c>
      <c r="K117" s="203">
        <v>51854</v>
      </c>
      <c r="L117" s="203">
        <v>54849</v>
      </c>
      <c r="M117" s="203">
        <v>55849</v>
      </c>
      <c r="N117" s="203">
        <v>56681</v>
      </c>
      <c r="O117" s="203">
        <v>60011</v>
      </c>
      <c r="P117" s="203">
        <v>63173</v>
      </c>
      <c r="Q117" s="201">
        <v>67334</v>
      </c>
      <c r="R117" s="201">
        <v>68000</v>
      </c>
      <c r="S117" s="201">
        <v>70913</v>
      </c>
      <c r="T117" s="201">
        <v>73078</v>
      </c>
      <c r="U117" s="201">
        <v>75325</v>
      </c>
      <c r="V117" s="201">
        <v>74743</v>
      </c>
      <c r="W117" s="201">
        <v>79154</v>
      </c>
      <c r="X117" s="201">
        <v>80651</v>
      </c>
      <c r="Y117" s="201">
        <v>82816</v>
      </c>
      <c r="Z117" s="201">
        <v>82566</v>
      </c>
      <c r="AA117" s="201">
        <v>86728</v>
      </c>
      <c r="AB117" s="201">
        <v>87560</v>
      </c>
      <c r="AC117" s="201">
        <v>90390</v>
      </c>
      <c r="AD117" s="201">
        <v>92221</v>
      </c>
      <c r="AE117" s="201">
        <v>93969</v>
      </c>
      <c r="AF117" s="201">
        <v>95467</v>
      </c>
      <c r="AG117" s="201">
        <v>99546</v>
      </c>
      <c r="AH117" s="201">
        <v>101459</v>
      </c>
      <c r="AI117" s="201">
        <v>106537</v>
      </c>
      <c r="AJ117" s="201">
        <v>102958</v>
      </c>
      <c r="AK117" s="158"/>
      <c r="AL117" s="44">
        <v>2000</v>
      </c>
      <c r="AM117" s="205">
        <v>42282</v>
      </c>
      <c r="AN117" s="206">
        <v>43031</v>
      </c>
      <c r="AO117" s="206">
        <v>45361</v>
      </c>
      <c r="AP117" s="206">
        <v>45944</v>
      </c>
      <c r="AQ117" s="206">
        <v>46610</v>
      </c>
      <c r="AR117" s="206">
        <v>44445</v>
      </c>
      <c r="AS117" s="206">
        <v>47442</v>
      </c>
      <c r="AT117" s="206">
        <v>49357</v>
      </c>
      <c r="AU117" s="206">
        <v>52020</v>
      </c>
      <c r="AV117" s="206">
        <v>57014</v>
      </c>
      <c r="AW117" s="206">
        <v>60343</v>
      </c>
      <c r="AX117" s="206">
        <v>61425</v>
      </c>
      <c r="AY117" s="206">
        <v>62340</v>
      </c>
      <c r="AZ117" s="206">
        <v>66003</v>
      </c>
      <c r="BA117" s="206">
        <v>69499</v>
      </c>
      <c r="BB117" s="204">
        <v>74076</v>
      </c>
      <c r="BC117" s="204">
        <v>74825</v>
      </c>
      <c r="BD117" s="204">
        <v>77988</v>
      </c>
      <c r="BE117" s="204">
        <v>80403</v>
      </c>
      <c r="BF117" s="204">
        <v>82899</v>
      </c>
      <c r="BG117" s="204">
        <v>82233</v>
      </c>
      <c r="BH117" s="204">
        <v>87061</v>
      </c>
      <c r="BI117" s="204">
        <v>88726</v>
      </c>
      <c r="BJ117" s="204">
        <v>91139</v>
      </c>
      <c r="BK117" s="204">
        <v>90807</v>
      </c>
      <c r="BL117" s="204">
        <v>95384</v>
      </c>
      <c r="BM117" s="204">
        <v>96299</v>
      </c>
      <c r="BN117" s="204">
        <v>99462</v>
      </c>
      <c r="BO117" s="204">
        <v>101459</v>
      </c>
      <c r="BP117" s="204">
        <v>103374</v>
      </c>
      <c r="BQ117" s="204">
        <v>105039</v>
      </c>
      <c r="BR117" s="204">
        <v>109534</v>
      </c>
      <c r="BS117" s="204">
        <v>111615</v>
      </c>
      <c r="BT117" s="204">
        <v>117191</v>
      </c>
      <c r="BU117" s="204">
        <v>113279</v>
      </c>
    </row>
    <row r="118" spans="1:73" hidden="1" outlineLevel="1" x14ac:dyDescent="0.25">
      <c r="A118" s="44">
        <v>2125</v>
      </c>
      <c r="B118" s="203">
        <v>40118</v>
      </c>
      <c r="C118" s="203">
        <v>40784</v>
      </c>
      <c r="D118" s="203">
        <v>41616</v>
      </c>
      <c r="E118" s="203">
        <v>41949</v>
      </c>
      <c r="F118" s="203">
        <v>42864</v>
      </c>
      <c r="G118" s="203">
        <v>40867</v>
      </c>
      <c r="H118" s="203">
        <v>43281</v>
      </c>
      <c r="I118" s="203">
        <v>45112</v>
      </c>
      <c r="J118" s="203">
        <v>47609</v>
      </c>
      <c r="K118" s="203">
        <v>50355</v>
      </c>
      <c r="L118" s="203">
        <v>52936</v>
      </c>
      <c r="M118" s="203">
        <v>55682</v>
      </c>
      <c r="N118" s="203">
        <v>56681</v>
      </c>
      <c r="O118" s="203">
        <v>56514</v>
      </c>
      <c r="P118" s="203">
        <v>59345</v>
      </c>
      <c r="Q118" s="201">
        <v>66169</v>
      </c>
      <c r="R118" s="201">
        <v>67252</v>
      </c>
      <c r="S118" s="201">
        <v>67918</v>
      </c>
      <c r="T118" s="201">
        <v>70081</v>
      </c>
      <c r="U118" s="201">
        <v>73827</v>
      </c>
      <c r="V118" s="201">
        <v>74659</v>
      </c>
      <c r="W118" s="201">
        <v>74743</v>
      </c>
      <c r="X118" s="201">
        <v>77156</v>
      </c>
      <c r="Y118" s="201">
        <v>81900</v>
      </c>
      <c r="Z118" s="201">
        <v>83398</v>
      </c>
      <c r="AA118" s="201">
        <v>83981</v>
      </c>
      <c r="AB118" s="201">
        <v>85313</v>
      </c>
      <c r="AC118" s="201">
        <v>86977</v>
      </c>
      <c r="AD118" s="201">
        <v>90639</v>
      </c>
      <c r="AE118" s="201">
        <v>97132</v>
      </c>
      <c r="AF118" s="201">
        <v>90307</v>
      </c>
      <c r="AG118" s="201">
        <v>95800</v>
      </c>
      <c r="AH118" s="201">
        <v>99546</v>
      </c>
      <c r="AI118" s="201">
        <v>111198</v>
      </c>
      <c r="AJ118" s="201">
        <v>98130</v>
      </c>
      <c r="AK118" s="158"/>
      <c r="AL118" s="44">
        <v>2125</v>
      </c>
      <c r="AM118" s="206">
        <v>44113</v>
      </c>
      <c r="AN118" s="206">
        <v>44862</v>
      </c>
      <c r="AO118" s="206">
        <v>45778</v>
      </c>
      <c r="AP118" s="206">
        <v>46110</v>
      </c>
      <c r="AQ118" s="206">
        <v>47192</v>
      </c>
      <c r="AR118" s="206">
        <v>44945</v>
      </c>
      <c r="AS118" s="206">
        <v>47609</v>
      </c>
      <c r="AT118" s="206">
        <v>49607</v>
      </c>
      <c r="AU118" s="206">
        <v>52353</v>
      </c>
      <c r="AV118" s="206">
        <v>55433</v>
      </c>
      <c r="AW118" s="206">
        <v>58262</v>
      </c>
      <c r="AX118" s="206">
        <v>61259</v>
      </c>
      <c r="AY118" s="206">
        <v>62340</v>
      </c>
      <c r="AZ118" s="206">
        <v>62174</v>
      </c>
      <c r="BA118" s="206">
        <v>65253</v>
      </c>
      <c r="BB118" s="204">
        <v>72828</v>
      </c>
      <c r="BC118" s="204">
        <v>73993</v>
      </c>
      <c r="BD118" s="204">
        <v>74743</v>
      </c>
      <c r="BE118" s="204">
        <v>77073</v>
      </c>
      <c r="BF118" s="204">
        <v>81235</v>
      </c>
      <c r="BG118" s="204">
        <v>82150</v>
      </c>
      <c r="BH118" s="204">
        <v>82233</v>
      </c>
      <c r="BI118" s="204">
        <v>84897</v>
      </c>
      <c r="BJ118" s="204">
        <v>90057</v>
      </c>
      <c r="BK118" s="204">
        <v>91721</v>
      </c>
      <c r="BL118" s="204">
        <v>92388</v>
      </c>
      <c r="BM118" s="204">
        <v>93886</v>
      </c>
      <c r="BN118" s="204">
        <v>95717</v>
      </c>
      <c r="BO118" s="204">
        <v>99712</v>
      </c>
      <c r="BP118" s="204">
        <v>106869</v>
      </c>
      <c r="BQ118" s="204">
        <v>99379</v>
      </c>
      <c r="BR118" s="204">
        <v>105372</v>
      </c>
      <c r="BS118" s="204">
        <v>109534</v>
      </c>
      <c r="BT118" s="204">
        <v>122351</v>
      </c>
      <c r="BU118" s="204">
        <v>107952</v>
      </c>
    </row>
    <row r="119" spans="1:73" hidden="1" outlineLevel="1" x14ac:dyDescent="0.25">
      <c r="A119" s="44">
        <v>2250</v>
      </c>
      <c r="B119" s="203">
        <v>41450</v>
      </c>
      <c r="C119" s="203">
        <v>42365</v>
      </c>
      <c r="D119" s="203">
        <v>42365</v>
      </c>
      <c r="E119" s="203">
        <v>42365</v>
      </c>
      <c r="F119" s="203">
        <v>43197</v>
      </c>
      <c r="G119" s="203">
        <v>41700</v>
      </c>
      <c r="H119" s="203">
        <v>43281</v>
      </c>
      <c r="I119" s="203">
        <v>44945</v>
      </c>
      <c r="J119" s="203">
        <v>47858</v>
      </c>
      <c r="K119" s="203">
        <v>49689</v>
      </c>
      <c r="L119" s="203">
        <v>52436</v>
      </c>
      <c r="M119" s="203">
        <v>55099</v>
      </c>
      <c r="N119" s="203">
        <v>57930</v>
      </c>
      <c r="O119" s="203">
        <v>56514</v>
      </c>
      <c r="P119" s="201">
        <v>63340</v>
      </c>
      <c r="Q119" s="201">
        <v>65587</v>
      </c>
      <c r="R119" s="201">
        <v>67334</v>
      </c>
      <c r="S119" s="201">
        <v>65920</v>
      </c>
      <c r="T119" s="201">
        <v>68666</v>
      </c>
      <c r="U119" s="201">
        <v>70497</v>
      </c>
      <c r="V119" s="201">
        <v>73744</v>
      </c>
      <c r="W119" s="201">
        <v>72662</v>
      </c>
      <c r="X119" s="201">
        <v>75491</v>
      </c>
      <c r="Y119" s="201">
        <v>79570</v>
      </c>
      <c r="Z119" s="201">
        <v>82816</v>
      </c>
      <c r="AA119" s="201">
        <v>81317</v>
      </c>
      <c r="AB119" s="201">
        <v>83565</v>
      </c>
      <c r="AC119" s="201">
        <v>85729</v>
      </c>
      <c r="AD119" s="201">
        <v>91805</v>
      </c>
      <c r="AE119" s="201">
        <v>99046</v>
      </c>
      <c r="AF119" s="201">
        <v>90557</v>
      </c>
      <c r="AG119" s="201">
        <v>94552</v>
      </c>
      <c r="AH119" s="201">
        <v>100961</v>
      </c>
      <c r="AI119" s="201">
        <v>113279</v>
      </c>
      <c r="AJ119" s="201">
        <v>98464</v>
      </c>
      <c r="AK119" s="158"/>
      <c r="AL119" s="44">
        <v>2250</v>
      </c>
      <c r="AM119" s="206">
        <v>45611</v>
      </c>
      <c r="AN119" s="206">
        <v>46610</v>
      </c>
      <c r="AO119" s="206">
        <v>46610</v>
      </c>
      <c r="AP119" s="206">
        <v>46610</v>
      </c>
      <c r="AQ119" s="206">
        <v>47526</v>
      </c>
      <c r="AR119" s="206">
        <v>45861</v>
      </c>
      <c r="AS119" s="206">
        <v>47609</v>
      </c>
      <c r="AT119" s="206">
        <v>49439</v>
      </c>
      <c r="AU119" s="206">
        <v>52686</v>
      </c>
      <c r="AV119" s="206">
        <v>54683</v>
      </c>
      <c r="AW119" s="206">
        <v>57680</v>
      </c>
      <c r="AX119" s="206">
        <v>60593</v>
      </c>
      <c r="AY119" s="206">
        <v>63756</v>
      </c>
      <c r="AZ119" s="206">
        <v>62174</v>
      </c>
      <c r="BA119" s="204">
        <v>69665</v>
      </c>
      <c r="BB119" s="204">
        <v>72162</v>
      </c>
      <c r="BC119" s="204">
        <v>74076</v>
      </c>
      <c r="BD119" s="204">
        <v>72495</v>
      </c>
      <c r="BE119" s="204">
        <v>75575</v>
      </c>
      <c r="BF119" s="204">
        <v>77572</v>
      </c>
      <c r="BG119" s="204">
        <v>81151</v>
      </c>
      <c r="BH119" s="204">
        <v>79903</v>
      </c>
      <c r="BI119" s="204">
        <v>83066</v>
      </c>
      <c r="BJ119" s="204">
        <v>87560</v>
      </c>
      <c r="BK119" s="204">
        <v>91139</v>
      </c>
      <c r="BL119" s="204">
        <v>89474</v>
      </c>
      <c r="BM119" s="204">
        <v>91888</v>
      </c>
      <c r="BN119" s="204">
        <v>94302</v>
      </c>
      <c r="BO119" s="204">
        <v>100961</v>
      </c>
      <c r="BP119" s="204">
        <v>108950</v>
      </c>
      <c r="BQ119" s="204">
        <v>99629</v>
      </c>
      <c r="BR119" s="204">
        <v>104040</v>
      </c>
      <c r="BS119" s="204">
        <v>111031</v>
      </c>
      <c r="BT119" s="204">
        <v>124598</v>
      </c>
      <c r="BU119" s="204">
        <v>108285</v>
      </c>
    </row>
    <row r="120" spans="1:73" hidden="1" outlineLevel="1" x14ac:dyDescent="0.25">
      <c r="A120" s="44">
        <v>2375</v>
      </c>
      <c r="B120" s="203">
        <v>42448</v>
      </c>
      <c r="C120" s="203">
        <v>43197</v>
      </c>
      <c r="D120" s="203">
        <v>45361</v>
      </c>
      <c r="E120" s="203">
        <v>46194</v>
      </c>
      <c r="F120" s="203">
        <v>46776</v>
      </c>
      <c r="G120" s="203">
        <v>44945</v>
      </c>
      <c r="H120" s="203">
        <v>44529</v>
      </c>
      <c r="I120" s="203">
        <v>46694</v>
      </c>
      <c r="J120" s="203">
        <v>47526</v>
      </c>
      <c r="K120" s="203">
        <v>52186</v>
      </c>
      <c r="L120" s="203">
        <v>54767</v>
      </c>
      <c r="M120" s="203">
        <v>57846</v>
      </c>
      <c r="N120" s="203">
        <v>62174</v>
      </c>
      <c r="O120" s="201">
        <v>59427</v>
      </c>
      <c r="P120" s="201">
        <v>64089</v>
      </c>
      <c r="Q120" s="201">
        <v>67750</v>
      </c>
      <c r="R120" s="201">
        <v>71163</v>
      </c>
      <c r="S120" s="201">
        <v>67334</v>
      </c>
      <c r="T120" s="201">
        <v>70165</v>
      </c>
      <c r="U120" s="201">
        <v>73410</v>
      </c>
      <c r="V120" s="201">
        <v>77073</v>
      </c>
      <c r="W120" s="201">
        <v>73827</v>
      </c>
      <c r="X120" s="201">
        <v>76241</v>
      </c>
      <c r="Y120" s="201">
        <v>80819</v>
      </c>
      <c r="Z120" s="201">
        <v>85563</v>
      </c>
      <c r="AA120" s="201">
        <v>78654</v>
      </c>
      <c r="AB120" s="201">
        <v>81734</v>
      </c>
      <c r="AC120" s="201">
        <v>87477</v>
      </c>
      <c r="AD120" s="201">
        <v>95551</v>
      </c>
      <c r="AE120" s="201">
        <v>110282</v>
      </c>
      <c r="AF120" s="201">
        <v>96715</v>
      </c>
      <c r="AG120" s="201">
        <v>102708</v>
      </c>
      <c r="AH120" s="201">
        <v>110782</v>
      </c>
      <c r="AI120" s="201">
        <v>122851</v>
      </c>
      <c r="AJ120" s="201">
        <v>106287</v>
      </c>
      <c r="AK120" s="158"/>
      <c r="AL120" s="44">
        <v>2375</v>
      </c>
      <c r="AM120" s="206">
        <v>46694</v>
      </c>
      <c r="AN120" s="206">
        <v>47526</v>
      </c>
      <c r="AO120" s="206">
        <v>49939</v>
      </c>
      <c r="AP120" s="206">
        <v>50855</v>
      </c>
      <c r="AQ120" s="206">
        <v>51438</v>
      </c>
      <c r="AR120" s="206">
        <v>49439</v>
      </c>
      <c r="AS120" s="206">
        <v>49023</v>
      </c>
      <c r="AT120" s="206">
        <v>51354</v>
      </c>
      <c r="AU120" s="206">
        <v>52270</v>
      </c>
      <c r="AV120" s="206">
        <v>57430</v>
      </c>
      <c r="AW120" s="206">
        <v>60260</v>
      </c>
      <c r="AX120" s="206">
        <v>63672</v>
      </c>
      <c r="AY120" s="206">
        <v>68417</v>
      </c>
      <c r="AZ120" s="204">
        <v>65337</v>
      </c>
      <c r="BA120" s="204">
        <v>70497</v>
      </c>
      <c r="BB120" s="204">
        <v>74493</v>
      </c>
      <c r="BC120" s="204">
        <v>78322</v>
      </c>
      <c r="BD120" s="204">
        <v>74076</v>
      </c>
      <c r="BE120" s="204">
        <v>77156</v>
      </c>
      <c r="BF120" s="204">
        <v>80735</v>
      </c>
      <c r="BG120" s="204">
        <v>84813</v>
      </c>
      <c r="BH120" s="204">
        <v>81235</v>
      </c>
      <c r="BI120" s="204">
        <v>83898</v>
      </c>
      <c r="BJ120" s="204">
        <v>88892</v>
      </c>
      <c r="BK120" s="204">
        <v>94136</v>
      </c>
      <c r="BL120" s="204">
        <v>86561</v>
      </c>
      <c r="BM120" s="204">
        <v>89891</v>
      </c>
      <c r="BN120" s="204">
        <v>96217</v>
      </c>
      <c r="BO120" s="204">
        <v>105122</v>
      </c>
      <c r="BP120" s="204">
        <v>121352</v>
      </c>
      <c r="BQ120" s="204">
        <v>106371</v>
      </c>
      <c r="BR120" s="204">
        <v>112946</v>
      </c>
      <c r="BS120" s="204">
        <v>121851</v>
      </c>
      <c r="BT120" s="204">
        <v>135168</v>
      </c>
      <c r="BU120" s="204">
        <v>116941</v>
      </c>
    </row>
    <row r="121" spans="1:73" hidden="1" outlineLevel="1" x14ac:dyDescent="0.25">
      <c r="A121" s="44">
        <v>2500</v>
      </c>
      <c r="B121" s="203">
        <v>45361</v>
      </c>
      <c r="C121" s="203">
        <v>46360</v>
      </c>
      <c r="D121" s="203">
        <v>48691</v>
      </c>
      <c r="E121" s="203">
        <v>49439</v>
      </c>
      <c r="F121" s="203">
        <v>50105</v>
      </c>
      <c r="G121" s="203">
        <v>53435</v>
      </c>
      <c r="H121" s="203">
        <v>46860</v>
      </c>
      <c r="I121" s="203">
        <v>49689</v>
      </c>
      <c r="J121" s="203">
        <v>53435</v>
      </c>
      <c r="K121" s="203">
        <v>52936</v>
      </c>
      <c r="L121" s="203">
        <v>55765</v>
      </c>
      <c r="M121" s="203">
        <v>59761</v>
      </c>
      <c r="N121" s="201">
        <v>68084</v>
      </c>
      <c r="O121" s="201">
        <v>76740</v>
      </c>
      <c r="P121" s="201">
        <v>80319</v>
      </c>
      <c r="Q121" s="201">
        <v>79903</v>
      </c>
      <c r="R121" s="201">
        <v>81651</v>
      </c>
      <c r="S121" s="201">
        <v>83648</v>
      </c>
      <c r="T121" s="201">
        <v>84730</v>
      </c>
      <c r="U121" s="201">
        <v>86728</v>
      </c>
      <c r="V121" s="201">
        <v>88808</v>
      </c>
      <c r="W121" s="201">
        <v>90557</v>
      </c>
      <c r="X121" s="201">
        <v>95717</v>
      </c>
      <c r="Y121" s="201">
        <v>98630</v>
      </c>
      <c r="Z121" s="201">
        <v>98297</v>
      </c>
      <c r="AA121" s="201">
        <v>103041</v>
      </c>
      <c r="AB121" s="201">
        <v>105039</v>
      </c>
      <c r="AC121" s="201">
        <v>107286</v>
      </c>
      <c r="AD121" s="201">
        <v>109366</v>
      </c>
      <c r="AE121" s="201">
        <v>113695</v>
      </c>
      <c r="AF121" s="201">
        <v>120770</v>
      </c>
      <c r="AG121" s="201">
        <v>123017</v>
      </c>
      <c r="AH121" s="201">
        <v>125264</v>
      </c>
      <c r="AI121" s="201">
        <v>130092</v>
      </c>
      <c r="AJ121" s="201">
        <v>132339</v>
      </c>
      <c r="AK121" s="158"/>
      <c r="AL121" s="44">
        <v>2500</v>
      </c>
      <c r="AM121" s="206">
        <v>49939</v>
      </c>
      <c r="AN121" s="206">
        <v>51021</v>
      </c>
      <c r="AO121" s="206">
        <v>53601</v>
      </c>
      <c r="AP121" s="206">
        <v>54351</v>
      </c>
      <c r="AQ121" s="206">
        <v>55099</v>
      </c>
      <c r="AR121" s="206">
        <v>58762</v>
      </c>
      <c r="AS121" s="206">
        <v>51520</v>
      </c>
      <c r="AT121" s="206">
        <v>54683</v>
      </c>
      <c r="AU121" s="206">
        <v>58762</v>
      </c>
      <c r="AV121" s="206">
        <v>58262</v>
      </c>
      <c r="AW121" s="206">
        <v>61342</v>
      </c>
      <c r="AX121" s="206">
        <v>65753</v>
      </c>
      <c r="AY121" s="204">
        <v>74909</v>
      </c>
      <c r="AZ121" s="204">
        <v>84397</v>
      </c>
      <c r="BA121" s="204">
        <v>88392</v>
      </c>
      <c r="BB121" s="204">
        <v>87893</v>
      </c>
      <c r="BC121" s="204">
        <v>89807</v>
      </c>
      <c r="BD121" s="204">
        <v>92055</v>
      </c>
      <c r="BE121" s="204">
        <v>93220</v>
      </c>
      <c r="BF121" s="204">
        <v>95384</v>
      </c>
      <c r="BG121" s="204">
        <v>97714</v>
      </c>
      <c r="BH121" s="204">
        <v>99629</v>
      </c>
      <c r="BI121" s="204">
        <v>105288</v>
      </c>
      <c r="BJ121" s="204">
        <v>108534</v>
      </c>
      <c r="BK121" s="204">
        <v>108118</v>
      </c>
      <c r="BL121" s="204">
        <v>113362</v>
      </c>
      <c r="BM121" s="204">
        <v>115526</v>
      </c>
      <c r="BN121" s="204">
        <v>118023</v>
      </c>
      <c r="BO121" s="204">
        <v>120270</v>
      </c>
      <c r="BP121" s="204">
        <v>125098</v>
      </c>
      <c r="BQ121" s="204">
        <v>132839</v>
      </c>
      <c r="BR121" s="204">
        <v>135336</v>
      </c>
      <c r="BS121" s="204">
        <v>137833</v>
      </c>
      <c r="BT121" s="204">
        <v>143075</v>
      </c>
      <c r="BU121" s="204">
        <v>145572</v>
      </c>
    </row>
    <row r="122" spans="1:73" hidden="1" outlineLevel="1" x14ac:dyDescent="0.25">
      <c r="A122" s="44">
        <v>2625</v>
      </c>
      <c r="B122" s="203">
        <v>46360</v>
      </c>
      <c r="C122" s="203">
        <v>47276</v>
      </c>
      <c r="D122" s="203">
        <v>49107</v>
      </c>
      <c r="E122" s="203">
        <v>49939</v>
      </c>
      <c r="F122" s="203">
        <v>50772</v>
      </c>
      <c r="G122" s="203">
        <v>55183</v>
      </c>
      <c r="H122" s="203">
        <v>47359</v>
      </c>
      <c r="I122" s="203">
        <v>49856</v>
      </c>
      <c r="J122" s="203">
        <v>54101</v>
      </c>
      <c r="K122" s="203">
        <v>53935</v>
      </c>
      <c r="L122" s="203">
        <v>56848</v>
      </c>
      <c r="M122" s="201">
        <v>62840</v>
      </c>
      <c r="N122" s="201">
        <v>68334</v>
      </c>
      <c r="O122" s="201">
        <v>77738</v>
      </c>
      <c r="P122" s="201">
        <v>80651</v>
      </c>
      <c r="Q122" s="201">
        <v>82400</v>
      </c>
      <c r="R122" s="201">
        <v>82732</v>
      </c>
      <c r="S122" s="201">
        <v>87061</v>
      </c>
      <c r="T122" s="201">
        <v>87477</v>
      </c>
      <c r="U122" s="201">
        <v>88226</v>
      </c>
      <c r="V122" s="201">
        <v>90057</v>
      </c>
      <c r="W122" s="201">
        <v>92554</v>
      </c>
      <c r="X122" s="201">
        <v>97132</v>
      </c>
      <c r="Y122" s="201">
        <v>99878</v>
      </c>
      <c r="Z122" s="201">
        <v>101043</v>
      </c>
      <c r="AA122" s="201">
        <v>105788</v>
      </c>
      <c r="AB122" s="201">
        <v>110199</v>
      </c>
      <c r="AC122" s="201">
        <v>110116</v>
      </c>
      <c r="AD122" s="201">
        <v>112031</v>
      </c>
      <c r="AE122" s="201">
        <v>119022</v>
      </c>
      <c r="AF122" s="201">
        <v>124099</v>
      </c>
      <c r="AG122" s="201">
        <v>126180</v>
      </c>
      <c r="AH122" s="201">
        <v>128510</v>
      </c>
      <c r="AI122" s="201">
        <v>136251</v>
      </c>
      <c r="AJ122" s="201">
        <v>135834</v>
      </c>
      <c r="AK122" s="158"/>
      <c r="AL122" s="44">
        <v>2625</v>
      </c>
      <c r="AM122" s="206">
        <v>51021</v>
      </c>
      <c r="AN122" s="206">
        <v>52020</v>
      </c>
      <c r="AO122" s="206">
        <v>54017</v>
      </c>
      <c r="AP122" s="206">
        <v>54933</v>
      </c>
      <c r="AQ122" s="206">
        <v>55849</v>
      </c>
      <c r="AR122" s="206">
        <v>60676</v>
      </c>
      <c r="AS122" s="206">
        <v>52104</v>
      </c>
      <c r="AT122" s="206">
        <v>54849</v>
      </c>
      <c r="AU122" s="206">
        <v>59511</v>
      </c>
      <c r="AV122" s="206">
        <v>59345</v>
      </c>
      <c r="AW122" s="206">
        <v>62508</v>
      </c>
      <c r="AX122" s="204">
        <v>69166</v>
      </c>
      <c r="AY122" s="204">
        <v>75159</v>
      </c>
      <c r="AZ122" s="204">
        <v>85479</v>
      </c>
      <c r="BA122" s="204">
        <v>88726</v>
      </c>
      <c r="BB122" s="204">
        <v>90639</v>
      </c>
      <c r="BC122" s="204">
        <v>90973</v>
      </c>
      <c r="BD122" s="204">
        <v>95800</v>
      </c>
      <c r="BE122" s="204">
        <v>96217</v>
      </c>
      <c r="BF122" s="204">
        <v>97049</v>
      </c>
      <c r="BG122" s="204">
        <v>99046</v>
      </c>
      <c r="BH122" s="204">
        <v>101793</v>
      </c>
      <c r="BI122" s="204">
        <v>106869</v>
      </c>
      <c r="BJ122" s="204">
        <v>109866</v>
      </c>
      <c r="BK122" s="204">
        <v>111115</v>
      </c>
      <c r="BL122" s="204">
        <v>116359</v>
      </c>
      <c r="BM122" s="204">
        <v>121186</v>
      </c>
      <c r="BN122" s="204">
        <v>121103</v>
      </c>
      <c r="BO122" s="204">
        <v>123267</v>
      </c>
      <c r="BP122" s="204">
        <v>130924</v>
      </c>
      <c r="BQ122" s="204">
        <v>136500</v>
      </c>
      <c r="BR122" s="204">
        <v>138831</v>
      </c>
      <c r="BS122" s="204">
        <v>141328</v>
      </c>
      <c r="BT122" s="204">
        <v>149901</v>
      </c>
      <c r="BU122" s="204">
        <v>149401</v>
      </c>
    </row>
    <row r="123" spans="1:73" hidden="1" outlineLevel="1" x14ac:dyDescent="0.25">
      <c r="A123" s="44">
        <v>2750</v>
      </c>
      <c r="B123" s="203">
        <v>47858</v>
      </c>
      <c r="C123" s="203">
        <v>48857</v>
      </c>
      <c r="D123" s="203">
        <v>49273</v>
      </c>
      <c r="E123" s="203">
        <v>50272</v>
      </c>
      <c r="F123" s="203">
        <v>50688</v>
      </c>
      <c r="G123" s="203">
        <v>55017</v>
      </c>
      <c r="H123" s="203">
        <v>48191</v>
      </c>
      <c r="I123" s="203">
        <v>50772</v>
      </c>
      <c r="J123" s="203">
        <v>54767</v>
      </c>
      <c r="K123" s="201">
        <v>56514</v>
      </c>
      <c r="L123" s="201">
        <v>59178</v>
      </c>
      <c r="M123" s="201">
        <v>63173</v>
      </c>
      <c r="N123" s="201">
        <v>68334</v>
      </c>
      <c r="O123" s="201">
        <v>78488</v>
      </c>
      <c r="P123" s="201">
        <v>82566</v>
      </c>
      <c r="Q123" s="201">
        <v>81900</v>
      </c>
      <c r="R123" s="201">
        <v>82650</v>
      </c>
      <c r="S123" s="201">
        <v>88808</v>
      </c>
      <c r="T123" s="201">
        <v>90307</v>
      </c>
      <c r="U123" s="201">
        <v>91139</v>
      </c>
      <c r="V123" s="201">
        <v>92221</v>
      </c>
      <c r="W123" s="201">
        <v>95633</v>
      </c>
      <c r="X123" s="201">
        <v>99795</v>
      </c>
      <c r="Y123" s="201">
        <v>100295</v>
      </c>
      <c r="Z123" s="201">
        <v>101543</v>
      </c>
      <c r="AA123" s="201">
        <v>107702</v>
      </c>
      <c r="AB123" s="201">
        <v>111115</v>
      </c>
      <c r="AC123" s="201">
        <v>113029</v>
      </c>
      <c r="AD123" s="201">
        <v>115692</v>
      </c>
      <c r="AE123" s="201">
        <v>122351</v>
      </c>
      <c r="AF123" s="201">
        <v>124764</v>
      </c>
      <c r="AG123" s="201">
        <v>128344</v>
      </c>
      <c r="AH123" s="201">
        <v>132006</v>
      </c>
      <c r="AI123" s="201">
        <v>139913</v>
      </c>
      <c r="AJ123" s="201">
        <v>138331</v>
      </c>
      <c r="AK123" s="158"/>
      <c r="AL123" s="44">
        <v>2750</v>
      </c>
      <c r="AM123" s="206">
        <v>52686</v>
      </c>
      <c r="AN123" s="206">
        <v>53768</v>
      </c>
      <c r="AO123" s="206">
        <v>54184</v>
      </c>
      <c r="AP123" s="206">
        <v>55266</v>
      </c>
      <c r="AQ123" s="206">
        <v>55765</v>
      </c>
      <c r="AR123" s="206">
        <v>60509</v>
      </c>
      <c r="AS123" s="206">
        <v>53019</v>
      </c>
      <c r="AT123" s="206">
        <v>55849</v>
      </c>
      <c r="AU123" s="206">
        <v>60260</v>
      </c>
      <c r="AV123" s="204">
        <v>62174</v>
      </c>
      <c r="AW123" s="204">
        <v>65087</v>
      </c>
      <c r="AX123" s="204">
        <v>69499</v>
      </c>
      <c r="AY123" s="204">
        <v>75159</v>
      </c>
      <c r="AZ123" s="204">
        <v>86311</v>
      </c>
      <c r="BA123" s="204">
        <v>90807</v>
      </c>
      <c r="BB123" s="204">
        <v>90057</v>
      </c>
      <c r="BC123" s="204">
        <v>90889</v>
      </c>
      <c r="BD123" s="204">
        <v>97714</v>
      </c>
      <c r="BE123" s="204">
        <v>99379</v>
      </c>
      <c r="BF123" s="204">
        <v>100295</v>
      </c>
      <c r="BG123" s="204">
        <v>101459</v>
      </c>
      <c r="BH123" s="204">
        <v>105205</v>
      </c>
      <c r="BI123" s="204">
        <v>109783</v>
      </c>
      <c r="BJ123" s="204">
        <v>110366</v>
      </c>
      <c r="BK123" s="204">
        <v>111697</v>
      </c>
      <c r="BL123" s="204">
        <v>118439</v>
      </c>
      <c r="BM123" s="204">
        <v>122267</v>
      </c>
      <c r="BN123" s="204">
        <v>124348</v>
      </c>
      <c r="BO123" s="204">
        <v>127261</v>
      </c>
      <c r="BP123" s="204">
        <v>134586</v>
      </c>
      <c r="BQ123" s="204">
        <v>137249</v>
      </c>
      <c r="BR123" s="204">
        <v>141162</v>
      </c>
      <c r="BS123" s="204">
        <v>145240</v>
      </c>
      <c r="BT123" s="204">
        <v>153896</v>
      </c>
      <c r="BU123" s="204">
        <v>152148</v>
      </c>
    </row>
    <row r="124" spans="1:73" hidden="1" outlineLevel="1" x14ac:dyDescent="0.25">
      <c r="A124" s="44">
        <v>2875</v>
      </c>
      <c r="B124" s="203">
        <v>52520</v>
      </c>
      <c r="C124" s="203">
        <v>53518</v>
      </c>
      <c r="D124" s="203">
        <v>56348</v>
      </c>
      <c r="E124" s="203">
        <v>57346</v>
      </c>
      <c r="F124" s="203">
        <v>58679</v>
      </c>
      <c r="G124" s="203">
        <v>60427</v>
      </c>
      <c r="H124" s="203">
        <v>54849</v>
      </c>
      <c r="I124" s="203">
        <v>57430</v>
      </c>
      <c r="J124" s="201">
        <v>65421</v>
      </c>
      <c r="K124" s="201">
        <v>61758</v>
      </c>
      <c r="L124" s="201">
        <v>75825</v>
      </c>
      <c r="M124" s="201">
        <v>77073</v>
      </c>
      <c r="N124" s="201">
        <v>77738</v>
      </c>
      <c r="O124" s="201">
        <v>82483</v>
      </c>
      <c r="P124" s="201">
        <v>86728</v>
      </c>
      <c r="Q124" s="201">
        <v>87726</v>
      </c>
      <c r="R124" s="201">
        <v>89807</v>
      </c>
      <c r="S124" s="201">
        <v>92138</v>
      </c>
      <c r="T124" s="201">
        <v>100461</v>
      </c>
      <c r="U124" s="201">
        <v>99795</v>
      </c>
      <c r="V124" s="201">
        <v>99795</v>
      </c>
      <c r="W124" s="201">
        <v>102875</v>
      </c>
      <c r="X124" s="201">
        <v>106787</v>
      </c>
      <c r="Y124" s="201">
        <v>108285</v>
      </c>
      <c r="Z124" s="201">
        <v>110782</v>
      </c>
      <c r="AA124" s="201">
        <v>112613</v>
      </c>
      <c r="AB124" s="201">
        <v>117357</v>
      </c>
      <c r="AC124" s="201">
        <v>121935</v>
      </c>
      <c r="AD124" s="201">
        <v>124348</v>
      </c>
      <c r="AE124" s="201">
        <v>129426</v>
      </c>
      <c r="AF124" s="201">
        <v>134586</v>
      </c>
      <c r="AG124" s="201">
        <v>138665</v>
      </c>
      <c r="AH124" s="201">
        <v>140995</v>
      </c>
      <c r="AI124" s="201">
        <v>145156</v>
      </c>
      <c r="AJ124" s="201">
        <v>150734</v>
      </c>
      <c r="AK124" s="158"/>
      <c r="AL124" s="44">
        <v>2875</v>
      </c>
      <c r="AM124" s="206">
        <v>57763</v>
      </c>
      <c r="AN124" s="206">
        <v>58845</v>
      </c>
      <c r="AO124" s="206">
        <v>62008</v>
      </c>
      <c r="AP124" s="206">
        <v>63090</v>
      </c>
      <c r="AQ124" s="206">
        <v>64588</v>
      </c>
      <c r="AR124" s="206">
        <v>66502</v>
      </c>
      <c r="AS124" s="206">
        <v>60343</v>
      </c>
      <c r="AT124" s="206">
        <v>63173</v>
      </c>
      <c r="AU124" s="204">
        <v>71996</v>
      </c>
      <c r="AV124" s="204">
        <v>67918</v>
      </c>
      <c r="AW124" s="204">
        <v>83398</v>
      </c>
      <c r="AX124" s="204">
        <v>84813</v>
      </c>
      <c r="AY124" s="204">
        <v>85479</v>
      </c>
      <c r="AZ124" s="204">
        <v>90723</v>
      </c>
      <c r="BA124" s="204">
        <v>95384</v>
      </c>
      <c r="BB124" s="204">
        <v>96465</v>
      </c>
      <c r="BC124" s="204">
        <v>98796</v>
      </c>
      <c r="BD124" s="204">
        <v>101377</v>
      </c>
      <c r="BE124" s="204">
        <v>110532</v>
      </c>
      <c r="BF124" s="204">
        <v>109783</v>
      </c>
      <c r="BG124" s="204">
        <v>109783</v>
      </c>
      <c r="BH124" s="204">
        <v>113196</v>
      </c>
      <c r="BI124" s="204">
        <v>117441</v>
      </c>
      <c r="BJ124" s="204">
        <v>119105</v>
      </c>
      <c r="BK124" s="204">
        <v>121851</v>
      </c>
      <c r="BL124" s="204">
        <v>123849</v>
      </c>
      <c r="BM124" s="204">
        <v>129093</v>
      </c>
      <c r="BN124" s="204">
        <v>134170</v>
      </c>
      <c r="BO124" s="204">
        <v>136750</v>
      </c>
      <c r="BP124" s="204">
        <v>142410</v>
      </c>
      <c r="BQ124" s="204">
        <v>148069</v>
      </c>
      <c r="BR124" s="204">
        <v>152564</v>
      </c>
      <c r="BS124" s="204">
        <v>155061</v>
      </c>
      <c r="BT124" s="204">
        <v>159639</v>
      </c>
      <c r="BU124" s="204">
        <v>165798</v>
      </c>
    </row>
    <row r="125" spans="1:73" hidden="1" outlineLevel="1" x14ac:dyDescent="0.25">
      <c r="A125" s="44">
        <v>3000</v>
      </c>
      <c r="B125" s="203">
        <v>53935</v>
      </c>
      <c r="C125" s="203">
        <v>55099</v>
      </c>
      <c r="D125" s="203">
        <v>57763</v>
      </c>
      <c r="E125" s="203">
        <v>58762</v>
      </c>
      <c r="F125" s="203">
        <v>59011</v>
      </c>
      <c r="G125" s="203">
        <v>63589</v>
      </c>
      <c r="H125" s="203">
        <v>68000</v>
      </c>
      <c r="I125" s="201">
        <v>69665</v>
      </c>
      <c r="J125" s="201">
        <v>70913</v>
      </c>
      <c r="K125" s="201">
        <v>76657</v>
      </c>
      <c r="L125" s="201">
        <v>74909</v>
      </c>
      <c r="M125" s="201">
        <v>77406</v>
      </c>
      <c r="N125" s="201">
        <v>79653</v>
      </c>
      <c r="O125" s="201">
        <v>87310</v>
      </c>
      <c r="P125" s="201">
        <v>91888</v>
      </c>
      <c r="Q125" s="201">
        <v>93054</v>
      </c>
      <c r="R125" s="201">
        <v>95301</v>
      </c>
      <c r="S125" s="201">
        <v>101211</v>
      </c>
      <c r="T125" s="201">
        <v>105621</v>
      </c>
      <c r="U125" s="201">
        <v>104956</v>
      </c>
      <c r="V125" s="201">
        <v>106204</v>
      </c>
      <c r="W125" s="201">
        <v>109200</v>
      </c>
      <c r="X125" s="201">
        <v>113612</v>
      </c>
      <c r="Y125" s="201">
        <v>114028</v>
      </c>
      <c r="Z125" s="201">
        <v>116525</v>
      </c>
      <c r="AA125" s="201">
        <v>119854</v>
      </c>
      <c r="AB125" s="201">
        <v>123766</v>
      </c>
      <c r="AC125" s="201">
        <v>128760</v>
      </c>
      <c r="AD125" s="201">
        <v>131007</v>
      </c>
      <c r="AE125" s="201">
        <v>139081</v>
      </c>
      <c r="AF125" s="201">
        <v>144740</v>
      </c>
      <c r="AG125" s="201">
        <v>149152</v>
      </c>
      <c r="AH125" s="201">
        <v>151732</v>
      </c>
      <c r="AI125" s="201">
        <v>156144</v>
      </c>
      <c r="AJ125" s="201">
        <v>160388</v>
      </c>
      <c r="AK125" s="158"/>
      <c r="AL125" s="44">
        <v>3000</v>
      </c>
      <c r="AM125" s="206">
        <v>59345</v>
      </c>
      <c r="AN125" s="206">
        <v>60593</v>
      </c>
      <c r="AO125" s="206">
        <v>63506</v>
      </c>
      <c r="AP125" s="206">
        <v>64671</v>
      </c>
      <c r="AQ125" s="206">
        <v>64921</v>
      </c>
      <c r="AR125" s="206">
        <v>69915</v>
      </c>
      <c r="AS125" s="206">
        <v>74825</v>
      </c>
      <c r="AT125" s="204">
        <v>76657</v>
      </c>
      <c r="AU125" s="204">
        <v>77988</v>
      </c>
      <c r="AV125" s="204">
        <v>84314</v>
      </c>
      <c r="AW125" s="204">
        <v>82400</v>
      </c>
      <c r="AX125" s="204">
        <v>85147</v>
      </c>
      <c r="AY125" s="204">
        <v>87644</v>
      </c>
      <c r="AZ125" s="204">
        <v>96049</v>
      </c>
      <c r="BA125" s="204">
        <v>101043</v>
      </c>
      <c r="BB125" s="204">
        <v>102375</v>
      </c>
      <c r="BC125" s="204">
        <v>104872</v>
      </c>
      <c r="BD125" s="204">
        <v>111365</v>
      </c>
      <c r="BE125" s="204">
        <v>116192</v>
      </c>
      <c r="BF125" s="204">
        <v>115443</v>
      </c>
      <c r="BG125" s="204">
        <v>116857</v>
      </c>
      <c r="BH125" s="204">
        <v>120104</v>
      </c>
      <c r="BI125" s="204">
        <v>125014</v>
      </c>
      <c r="BJ125" s="204">
        <v>125430</v>
      </c>
      <c r="BK125" s="204">
        <v>128177</v>
      </c>
      <c r="BL125" s="204">
        <v>131839</v>
      </c>
      <c r="BM125" s="204">
        <v>136168</v>
      </c>
      <c r="BN125" s="204">
        <v>141661</v>
      </c>
      <c r="BO125" s="204">
        <v>144075</v>
      </c>
      <c r="BP125" s="204">
        <v>152981</v>
      </c>
      <c r="BQ125" s="204">
        <v>159223</v>
      </c>
      <c r="BR125" s="204">
        <v>164051</v>
      </c>
      <c r="BS125" s="204">
        <v>166880</v>
      </c>
      <c r="BT125" s="204">
        <v>171790</v>
      </c>
      <c r="BU125" s="204">
        <v>176452</v>
      </c>
    </row>
    <row r="126" spans="1:73" hidden="1" outlineLevel="1" x14ac:dyDescent="0.25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</row>
    <row r="127" spans="1:73" hidden="1" outlineLevel="1" x14ac:dyDescent="0.25">
      <c r="A127" s="54" t="s">
        <v>124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54" t="s">
        <v>125</v>
      </c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</row>
    <row r="128" spans="1:73" hidden="1" outlineLevel="1" x14ac:dyDescent="0.25">
      <c r="A128" s="53" t="s">
        <v>120</v>
      </c>
      <c r="B128" s="53">
        <v>2250</v>
      </c>
      <c r="C128" s="53">
        <v>2375</v>
      </c>
      <c r="D128" s="53">
        <v>2500</v>
      </c>
      <c r="E128" s="53">
        <v>2625</v>
      </c>
      <c r="F128" s="53">
        <v>2750</v>
      </c>
      <c r="G128" s="53">
        <v>2875</v>
      </c>
      <c r="H128" s="53">
        <v>3000</v>
      </c>
      <c r="I128" s="53">
        <v>3125</v>
      </c>
      <c r="J128" s="53">
        <v>3250</v>
      </c>
      <c r="K128" s="53">
        <v>3375</v>
      </c>
      <c r="L128" s="53">
        <v>3500</v>
      </c>
      <c r="M128" s="53">
        <v>3625</v>
      </c>
      <c r="N128" s="53">
        <v>3750</v>
      </c>
      <c r="O128" s="53">
        <v>3875</v>
      </c>
      <c r="P128" s="53">
        <v>4000</v>
      </c>
      <c r="Q128" s="53">
        <v>4125</v>
      </c>
      <c r="R128" s="53">
        <v>4250</v>
      </c>
      <c r="S128" s="53">
        <v>4375</v>
      </c>
      <c r="T128" s="53">
        <v>4500</v>
      </c>
      <c r="U128" s="53">
        <v>4625</v>
      </c>
      <c r="V128" s="53">
        <v>4750</v>
      </c>
      <c r="W128" s="53">
        <v>4875</v>
      </c>
      <c r="X128" s="53">
        <v>5000</v>
      </c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53" t="s">
        <v>120</v>
      </c>
      <c r="AM128" s="53">
        <v>2250</v>
      </c>
      <c r="AN128" s="53">
        <v>2375</v>
      </c>
      <c r="AO128" s="53">
        <v>2500</v>
      </c>
      <c r="AP128" s="53">
        <v>2625</v>
      </c>
      <c r="AQ128" s="53">
        <v>2750</v>
      </c>
      <c r="AR128" s="53">
        <v>2875</v>
      </c>
      <c r="AS128" s="53">
        <v>3000</v>
      </c>
      <c r="AT128" s="53">
        <v>3125</v>
      </c>
      <c r="AU128" s="53">
        <v>3250</v>
      </c>
      <c r="AV128" s="53">
        <v>3375</v>
      </c>
      <c r="AW128" s="53">
        <v>3500</v>
      </c>
      <c r="AX128" s="53">
        <v>3625</v>
      </c>
      <c r="AY128" s="53">
        <v>3750</v>
      </c>
      <c r="AZ128" s="53">
        <v>3875</v>
      </c>
      <c r="BA128" s="53">
        <v>4000</v>
      </c>
      <c r="BB128" s="53">
        <v>4125</v>
      </c>
      <c r="BC128" s="53">
        <v>4250</v>
      </c>
      <c r="BD128" s="53">
        <v>4375</v>
      </c>
      <c r="BE128" s="53">
        <v>4500</v>
      </c>
      <c r="BF128" s="53">
        <v>4625</v>
      </c>
      <c r="BG128" s="53">
        <v>4750</v>
      </c>
      <c r="BH128" s="53">
        <v>4875</v>
      </c>
      <c r="BI128" s="53">
        <v>5000</v>
      </c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</row>
    <row r="129" spans="1:73" hidden="1" outlineLevel="1" x14ac:dyDescent="0.25">
      <c r="A129" s="53">
        <v>2100</v>
      </c>
      <c r="B129" s="207">
        <v>44779</v>
      </c>
      <c r="C129" s="207">
        <v>42615</v>
      </c>
      <c r="D129" s="207">
        <v>45361</v>
      </c>
      <c r="E129" s="207">
        <v>47276</v>
      </c>
      <c r="F129" s="207">
        <v>49856</v>
      </c>
      <c r="G129" s="207">
        <v>53685</v>
      </c>
      <c r="H129" s="207">
        <v>56598</v>
      </c>
      <c r="I129" s="207">
        <v>58595</v>
      </c>
      <c r="J129" s="207">
        <v>59511</v>
      </c>
      <c r="K129" s="207">
        <v>61176</v>
      </c>
      <c r="L129" s="207">
        <v>64339</v>
      </c>
      <c r="M129" s="208">
        <v>70081</v>
      </c>
      <c r="N129" s="208">
        <v>70997</v>
      </c>
      <c r="O129" s="208">
        <v>72912</v>
      </c>
      <c r="P129" s="208">
        <v>75159</v>
      </c>
      <c r="Q129" s="208">
        <v>78322</v>
      </c>
      <c r="R129" s="208">
        <v>78404</v>
      </c>
      <c r="S129" s="208">
        <v>80819</v>
      </c>
      <c r="T129" s="208">
        <v>82816</v>
      </c>
      <c r="U129" s="208">
        <v>86478</v>
      </c>
      <c r="V129" s="208">
        <v>87144</v>
      </c>
      <c r="W129" s="208">
        <v>89641</v>
      </c>
      <c r="X129" s="208">
        <v>90723</v>
      </c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53">
        <v>2100</v>
      </c>
      <c r="AM129" s="210">
        <v>49273</v>
      </c>
      <c r="AN129" s="210">
        <v>46860</v>
      </c>
      <c r="AO129" s="210">
        <v>49939</v>
      </c>
      <c r="AP129" s="210">
        <v>52020</v>
      </c>
      <c r="AQ129" s="210">
        <v>54849</v>
      </c>
      <c r="AR129" s="210">
        <v>59095</v>
      </c>
      <c r="AS129" s="210">
        <v>62258</v>
      </c>
      <c r="AT129" s="210">
        <v>64421</v>
      </c>
      <c r="AU129" s="210">
        <v>65503</v>
      </c>
      <c r="AV129" s="210">
        <v>67334</v>
      </c>
      <c r="AW129" s="210">
        <v>70747</v>
      </c>
      <c r="AX129" s="211">
        <v>77073</v>
      </c>
      <c r="AY129" s="211">
        <v>78072</v>
      </c>
      <c r="AZ129" s="211">
        <v>80235</v>
      </c>
      <c r="BA129" s="211">
        <v>82650</v>
      </c>
      <c r="BB129" s="211">
        <v>86145</v>
      </c>
      <c r="BC129" s="211">
        <v>86229</v>
      </c>
      <c r="BD129" s="211">
        <v>88892</v>
      </c>
      <c r="BE129" s="211">
        <v>91139</v>
      </c>
      <c r="BF129" s="211">
        <v>95134</v>
      </c>
      <c r="BG129" s="211">
        <v>95883</v>
      </c>
      <c r="BH129" s="211">
        <v>98630</v>
      </c>
      <c r="BI129" s="211">
        <v>99795</v>
      </c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</row>
    <row r="130" spans="1:73" hidden="1" outlineLevel="1" x14ac:dyDescent="0.25">
      <c r="A130" s="53">
        <v>2125</v>
      </c>
      <c r="B130" s="207">
        <v>45029</v>
      </c>
      <c r="C130" s="207">
        <v>42948</v>
      </c>
      <c r="D130" s="207">
        <v>45445</v>
      </c>
      <c r="E130" s="207">
        <v>47359</v>
      </c>
      <c r="F130" s="207">
        <v>50023</v>
      </c>
      <c r="G130" s="207">
        <v>52852</v>
      </c>
      <c r="H130" s="207">
        <v>55599</v>
      </c>
      <c r="I130" s="207">
        <v>58429</v>
      </c>
      <c r="J130" s="207">
        <v>59511</v>
      </c>
      <c r="K130" s="207">
        <v>59345</v>
      </c>
      <c r="L130" s="207">
        <v>62340</v>
      </c>
      <c r="M130" s="208">
        <v>69499</v>
      </c>
      <c r="N130" s="208">
        <v>70581</v>
      </c>
      <c r="O130" s="208">
        <v>71330</v>
      </c>
      <c r="P130" s="208">
        <v>73577</v>
      </c>
      <c r="Q130" s="208">
        <v>77489</v>
      </c>
      <c r="R130" s="208">
        <v>78404</v>
      </c>
      <c r="S130" s="208">
        <v>78488</v>
      </c>
      <c r="T130" s="208">
        <v>80985</v>
      </c>
      <c r="U130" s="208">
        <v>85979</v>
      </c>
      <c r="V130" s="208">
        <v>87560</v>
      </c>
      <c r="W130" s="208">
        <v>88142</v>
      </c>
      <c r="X130" s="208">
        <v>89558</v>
      </c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53">
        <v>2125</v>
      </c>
      <c r="AM130" s="210">
        <v>49523</v>
      </c>
      <c r="AN130" s="210">
        <v>47276</v>
      </c>
      <c r="AO130" s="210">
        <v>50023</v>
      </c>
      <c r="AP130" s="210">
        <v>52104</v>
      </c>
      <c r="AQ130" s="210">
        <v>55017</v>
      </c>
      <c r="AR130" s="210">
        <v>58179</v>
      </c>
      <c r="AS130" s="210">
        <v>61176</v>
      </c>
      <c r="AT130" s="210">
        <v>64255</v>
      </c>
      <c r="AU130" s="210">
        <v>65503</v>
      </c>
      <c r="AV130" s="210">
        <v>65253</v>
      </c>
      <c r="AW130" s="210">
        <v>68583</v>
      </c>
      <c r="AX130" s="211">
        <v>76490</v>
      </c>
      <c r="AY130" s="211">
        <v>77656</v>
      </c>
      <c r="AZ130" s="211">
        <v>78488</v>
      </c>
      <c r="BA130" s="211">
        <v>80901</v>
      </c>
      <c r="BB130" s="211">
        <v>85229</v>
      </c>
      <c r="BC130" s="211">
        <v>86229</v>
      </c>
      <c r="BD130" s="211">
        <v>86311</v>
      </c>
      <c r="BE130" s="211">
        <v>89058</v>
      </c>
      <c r="BF130" s="211">
        <v>94552</v>
      </c>
      <c r="BG130" s="211">
        <v>96299</v>
      </c>
      <c r="BH130" s="211">
        <v>96965</v>
      </c>
      <c r="BI130" s="211">
        <v>98546</v>
      </c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</row>
    <row r="131" spans="1:73" hidden="1" outlineLevel="1" x14ac:dyDescent="0.25">
      <c r="A131" s="53">
        <v>2250</v>
      </c>
      <c r="B131" s="207">
        <v>45361</v>
      </c>
      <c r="C131" s="207">
        <v>43780</v>
      </c>
      <c r="D131" s="207">
        <v>45445</v>
      </c>
      <c r="E131" s="207">
        <v>47192</v>
      </c>
      <c r="F131" s="207">
        <v>50272</v>
      </c>
      <c r="G131" s="207">
        <v>52186</v>
      </c>
      <c r="H131" s="207">
        <v>55099</v>
      </c>
      <c r="I131" s="207">
        <v>57846</v>
      </c>
      <c r="J131" s="207">
        <v>60843</v>
      </c>
      <c r="K131" s="207">
        <v>59345</v>
      </c>
      <c r="L131" s="207">
        <v>66502</v>
      </c>
      <c r="M131" s="208">
        <v>68833</v>
      </c>
      <c r="N131" s="208">
        <v>70664</v>
      </c>
      <c r="O131" s="208">
        <v>69249</v>
      </c>
      <c r="P131" s="208">
        <v>72079</v>
      </c>
      <c r="Q131" s="208">
        <v>73993</v>
      </c>
      <c r="R131" s="208">
        <v>77406</v>
      </c>
      <c r="S131" s="208">
        <v>76324</v>
      </c>
      <c r="T131" s="208">
        <v>79237</v>
      </c>
      <c r="U131" s="208">
        <v>83565</v>
      </c>
      <c r="V131" s="208">
        <v>86977</v>
      </c>
      <c r="W131" s="208">
        <v>85396</v>
      </c>
      <c r="X131" s="208">
        <v>87726</v>
      </c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53">
        <v>2250</v>
      </c>
      <c r="AM131" s="210">
        <v>49939</v>
      </c>
      <c r="AN131" s="210">
        <v>48191</v>
      </c>
      <c r="AO131" s="210">
        <v>50023</v>
      </c>
      <c r="AP131" s="210">
        <v>51936</v>
      </c>
      <c r="AQ131" s="210">
        <v>55266</v>
      </c>
      <c r="AR131" s="210">
        <v>57430</v>
      </c>
      <c r="AS131" s="210">
        <v>60593</v>
      </c>
      <c r="AT131" s="210">
        <v>63672</v>
      </c>
      <c r="AU131" s="210">
        <v>66918</v>
      </c>
      <c r="AV131" s="210">
        <v>65253</v>
      </c>
      <c r="AW131" s="210">
        <v>73161</v>
      </c>
      <c r="AX131" s="211">
        <v>75741</v>
      </c>
      <c r="AY131" s="211">
        <v>77738</v>
      </c>
      <c r="AZ131" s="211">
        <v>76157</v>
      </c>
      <c r="BA131" s="211">
        <v>79320</v>
      </c>
      <c r="BB131" s="211">
        <v>81401</v>
      </c>
      <c r="BC131" s="211">
        <v>85147</v>
      </c>
      <c r="BD131" s="211">
        <v>83981</v>
      </c>
      <c r="BE131" s="211">
        <v>87144</v>
      </c>
      <c r="BF131" s="211">
        <v>91888</v>
      </c>
      <c r="BG131" s="211">
        <v>95717</v>
      </c>
      <c r="BH131" s="211">
        <v>93969</v>
      </c>
      <c r="BI131" s="211">
        <v>96465</v>
      </c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</row>
    <row r="132" spans="1:73" hidden="1" outlineLevel="1" x14ac:dyDescent="0.25">
      <c r="A132" s="53">
        <v>2375</v>
      </c>
      <c r="B132" s="207">
        <v>49107</v>
      </c>
      <c r="C132" s="207">
        <v>47192</v>
      </c>
      <c r="D132" s="207">
        <v>46776</v>
      </c>
      <c r="E132" s="207">
        <v>49023</v>
      </c>
      <c r="F132" s="207">
        <v>49939</v>
      </c>
      <c r="G132" s="207">
        <v>54767</v>
      </c>
      <c r="H132" s="207">
        <v>57514</v>
      </c>
      <c r="I132" s="207">
        <v>60759</v>
      </c>
      <c r="J132" s="207">
        <v>65253</v>
      </c>
      <c r="K132" s="207">
        <v>62424</v>
      </c>
      <c r="L132" s="208">
        <v>67334</v>
      </c>
      <c r="M132" s="208">
        <v>71163</v>
      </c>
      <c r="N132" s="208">
        <v>74743</v>
      </c>
      <c r="O132" s="208">
        <v>70664</v>
      </c>
      <c r="P132" s="208">
        <v>73660</v>
      </c>
      <c r="Q132" s="208">
        <v>77073</v>
      </c>
      <c r="R132" s="208">
        <v>80901</v>
      </c>
      <c r="S132" s="208">
        <v>77489</v>
      </c>
      <c r="T132" s="208">
        <v>80069</v>
      </c>
      <c r="U132" s="208">
        <v>84897</v>
      </c>
      <c r="V132" s="208">
        <v>89807</v>
      </c>
      <c r="W132" s="208">
        <v>82566</v>
      </c>
      <c r="X132" s="208">
        <v>85813</v>
      </c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53">
        <v>2375</v>
      </c>
      <c r="AM132" s="210">
        <v>54017</v>
      </c>
      <c r="AN132" s="210">
        <v>51936</v>
      </c>
      <c r="AO132" s="210">
        <v>51438</v>
      </c>
      <c r="AP132" s="210">
        <v>53935</v>
      </c>
      <c r="AQ132" s="210">
        <v>54933</v>
      </c>
      <c r="AR132" s="210">
        <v>60260</v>
      </c>
      <c r="AS132" s="210">
        <v>63256</v>
      </c>
      <c r="AT132" s="210">
        <v>66836</v>
      </c>
      <c r="AU132" s="210">
        <v>71746</v>
      </c>
      <c r="AV132" s="210">
        <v>68666</v>
      </c>
      <c r="AW132" s="211">
        <v>74076</v>
      </c>
      <c r="AX132" s="211">
        <v>78322</v>
      </c>
      <c r="AY132" s="211">
        <v>82233</v>
      </c>
      <c r="AZ132" s="211">
        <v>77738</v>
      </c>
      <c r="BA132" s="211">
        <v>81068</v>
      </c>
      <c r="BB132" s="211">
        <v>84813</v>
      </c>
      <c r="BC132" s="211">
        <v>88975</v>
      </c>
      <c r="BD132" s="211">
        <v>85229</v>
      </c>
      <c r="BE132" s="211">
        <v>88060</v>
      </c>
      <c r="BF132" s="211">
        <v>93386</v>
      </c>
      <c r="BG132" s="211">
        <v>98796</v>
      </c>
      <c r="BH132" s="211">
        <v>90807</v>
      </c>
      <c r="BI132" s="211">
        <v>94385</v>
      </c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</row>
    <row r="133" spans="1:73" hidden="1" outlineLevel="1" x14ac:dyDescent="0.25">
      <c r="A133" s="53">
        <v>2500</v>
      </c>
      <c r="B133" s="207">
        <v>52602</v>
      </c>
      <c r="C133" s="207">
        <v>56098</v>
      </c>
      <c r="D133" s="207">
        <v>49191</v>
      </c>
      <c r="E133" s="207">
        <v>52186</v>
      </c>
      <c r="F133" s="207">
        <v>56098</v>
      </c>
      <c r="G133" s="207">
        <v>55599</v>
      </c>
      <c r="H133" s="207">
        <v>58595</v>
      </c>
      <c r="I133" s="207">
        <v>62757</v>
      </c>
      <c r="J133" s="207">
        <v>71496</v>
      </c>
      <c r="K133" s="208">
        <v>80569</v>
      </c>
      <c r="L133" s="208">
        <v>84314</v>
      </c>
      <c r="M133" s="208">
        <v>83898</v>
      </c>
      <c r="N133" s="208">
        <v>85729</v>
      </c>
      <c r="O133" s="208">
        <v>87810</v>
      </c>
      <c r="P133" s="208">
        <v>88975</v>
      </c>
      <c r="Q133" s="208">
        <v>91055</v>
      </c>
      <c r="R133" s="208">
        <v>93220</v>
      </c>
      <c r="S133" s="208">
        <v>95051</v>
      </c>
      <c r="T133" s="208">
        <v>100544</v>
      </c>
      <c r="U133" s="208">
        <v>103540</v>
      </c>
      <c r="V133" s="208">
        <v>103208</v>
      </c>
      <c r="W133" s="208">
        <v>108202</v>
      </c>
      <c r="X133" s="208">
        <v>110282</v>
      </c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53">
        <v>2500</v>
      </c>
      <c r="AM133" s="210">
        <v>57846</v>
      </c>
      <c r="AN133" s="210">
        <v>61675</v>
      </c>
      <c r="AO133" s="210">
        <v>54101</v>
      </c>
      <c r="AP133" s="210">
        <v>57430</v>
      </c>
      <c r="AQ133" s="210">
        <v>61675</v>
      </c>
      <c r="AR133" s="210">
        <v>61176</v>
      </c>
      <c r="AS133" s="210">
        <v>64421</v>
      </c>
      <c r="AT133" s="210">
        <v>68999</v>
      </c>
      <c r="AU133" s="210">
        <v>78654</v>
      </c>
      <c r="AV133" s="211">
        <v>88642</v>
      </c>
      <c r="AW133" s="211">
        <v>92720</v>
      </c>
      <c r="AX133" s="211">
        <v>92304</v>
      </c>
      <c r="AY133" s="211">
        <v>94302</v>
      </c>
      <c r="AZ133" s="211">
        <v>96633</v>
      </c>
      <c r="BA133" s="211">
        <v>97881</v>
      </c>
      <c r="BB133" s="211">
        <v>100128</v>
      </c>
      <c r="BC133" s="211">
        <v>102542</v>
      </c>
      <c r="BD133" s="211">
        <v>104540</v>
      </c>
      <c r="BE133" s="211">
        <v>110615</v>
      </c>
      <c r="BF133" s="211">
        <v>113862</v>
      </c>
      <c r="BG133" s="211">
        <v>113528</v>
      </c>
      <c r="BH133" s="211">
        <v>119022</v>
      </c>
      <c r="BI133" s="211">
        <v>121352</v>
      </c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</row>
    <row r="134" spans="1:73" hidden="1" outlineLevel="1" x14ac:dyDescent="0.25">
      <c r="A134" s="53">
        <v>2550</v>
      </c>
      <c r="B134" s="207">
        <v>52936</v>
      </c>
      <c r="C134" s="207">
        <v>57014</v>
      </c>
      <c r="D134" s="207">
        <v>49439</v>
      </c>
      <c r="E134" s="207">
        <v>52270</v>
      </c>
      <c r="F134" s="207">
        <v>56432</v>
      </c>
      <c r="G134" s="207">
        <v>56098</v>
      </c>
      <c r="H134" s="207">
        <v>59095</v>
      </c>
      <c r="I134" s="207">
        <v>64339</v>
      </c>
      <c r="J134" s="208">
        <v>71580</v>
      </c>
      <c r="K134" s="208">
        <v>81068</v>
      </c>
      <c r="L134" s="208">
        <v>84480</v>
      </c>
      <c r="M134" s="208">
        <v>85229</v>
      </c>
      <c r="N134" s="208">
        <v>86311</v>
      </c>
      <c r="O134" s="208">
        <v>89641</v>
      </c>
      <c r="P134" s="208">
        <v>90390</v>
      </c>
      <c r="Q134" s="208">
        <v>91888</v>
      </c>
      <c r="R134" s="208">
        <v>93886</v>
      </c>
      <c r="S134" s="208">
        <v>96133</v>
      </c>
      <c r="T134" s="208">
        <v>101211</v>
      </c>
      <c r="U134" s="208">
        <v>104206</v>
      </c>
      <c r="V134" s="208">
        <v>104622</v>
      </c>
      <c r="W134" s="208">
        <v>109616</v>
      </c>
      <c r="X134" s="208">
        <v>113029</v>
      </c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53">
        <v>2550</v>
      </c>
      <c r="AM134" s="210">
        <v>58262</v>
      </c>
      <c r="AN134" s="210">
        <v>62757</v>
      </c>
      <c r="AO134" s="210">
        <v>54351</v>
      </c>
      <c r="AP134" s="210">
        <v>57514</v>
      </c>
      <c r="AQ134" s="210">
        <v>62091</v>
      </c>
      <c r="AR134" s="210">
        <v>61675</v>
      </c>
      <c r="AS134" s="210">
        <v>65005</v>
      </c>
      <c r="AT134" s="210">
        <v>70747</v>
      </c>
      <c r="AU134" s="211">
        <v>78738</v>
      </c>
      <c r="AV134" s="211">
        <v>89142</v>
      </c>
      <c r="AW134" s="211">
        <v>92970</v>
      </c>
      <c r="AX134" s="211">
        <v>93720</v>
      </c>
      <c r="AY134" s="211">
        <v>94968</v>
      </c>
      <c r="AZ134" s="211">
        <v>98630</v>
      </c>
      <c r="BA134" s="211">
        <v>99462</v>
      </c>
      <c r="BB134" s="211">
        <v>101043</v>
      </c>
      <c r="BC134" s="211">
        <v>103291</v>
      </c>
      <c r="BD134" s="211">
        <v>105788</v>
      </c>
      <c r="BE134" s="211">
        <v>111365</v>
      </c>
      <c r="BF134" s="211">
        <v>114610</v>
      </c>
      <c r="BG134" s="211">
        <v>115110</v>
      </c>
      <c r="BH134" s="211">
        <v>120603</v>
      </c>
      <c r="BI134" s="211">
        <v>124348</v>
      </c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</row>
    <row r="135" spans="1:73" hidden="1" outlineLevel="1" x14ac:dyDescent="0.25">
      <c r="A135" s="53">
        <v>2625</v>
      </c>
      <c r="B135" s="207">
        <v>53352</v>
      </c>
      <c r="C135" s="207">
        <v>57930</v>
      </c>
      <c r="D135" s="207">
        <v>49689</v>
      </c>
      <c r="E135" s="207">
        <v>52353</v>
      </c>
      <c r="F135" s="207">
        <v>56848</v>
      </c>
      <c r="G135" s="207">
        <v>56598</v>
      </c>
      <c r="H135" s="207">
        <v>59677</v>
      </c>
      <c r="I135" s="208">
        <v>66003</v>
      </c>
      <c r="J135" s="208">
        <v>71746</v>
      </c>
      <c r="K135" s="208">
        <v>81651</v>
      </c>
      <c r="L135" s="208">
        <v>84647</v>
      </c>
      <c r="M135" s="208">
        <v>86561</v>
      </c>
      <c r="N135" s="208">
        <v>86894</v>
      </c>
      <c r="O135" s="208">
        <v>91389</v>
      </c>
      <c r="P135" s="208">
        <v>91888</v>
      </c>
      <c r="Q135" s="208">
        <v>92637</v>
      </c>
      <c r="R135" s="208">
        <v>94552</v>
      </c>
      <c r="S135" s="208">
        <v>97215</v>
      </c>
      <c r="T135" s="208">
        <v>101959</v>
      </c>
      <c r="U135" s="208">
        <v>104872</v>
      </c>
      <c r="V135" s="208">
        <v>106121</v>
      </c>
      <c r="W135" s="208">
        <v>111115</v>
      </c>
      <c r="X135" s="208">
        <v>115692</v>
      </c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53">
        <v>2625</v>
      </c>
      <c r="AM135" s="210">
        <v>58679</v>
      </c>
      <c r="AN135" s="210">
        <v>63756</v>
      </c>
      <c r="AO135" s="210">
        <v>54683</v>
      </c>
      <c r="AP135" s="210">
        <v>57596</v>
      </c>
      <c r="AQ135" s="210">
        <v>62508</v>
      </c>
      <c r="AR135" s="210">
        <v>62258</v>
      </c>
      <c r="AS135" s="210">
        <v>65670</v>
      </c>
      <c r="AT135" s="211">
        <v>72578</v>
      </c>
      <c r="AU135" s="211">
        <v>78904</v>
      </c>
      <c r="AV135" s="211">
        <v>89807</v>
      </c>
      <c r="AW135" s="211">
        <v>93136</v>
      </c>
      <c r="AX135" s="211">
        <v>95217</v>
      </c>
      <c r="AY135" s="211">
        <v>95551</v>
      </c>
      <c r="AZ135" s="211">
        <v>100544</v>
      </c>
      <c r="BA135" s="211">
        <v>101043</v>
      </c>
      <c r="BB135" s="211">
        <v>101876</v>
      </c>
      <c r="BC135" s="211">
        <v>104040</v>
      </c>
      <c r="BD135" s="211">
        <v>106953</v>
      </c>
      <c r="BE135" s="211">
        <v>112197</v>
      </c>
      <c r="BF135" s="211">
        <v>115360</v>
      </c>
      <c r="BG135" s="211">
        <v>116775</v>
      </c>
      <c r="BH135" s="211">
        <v>122267</v>
      </c>
      <c r="BI135" s="211">
        <v>127261</v>
      </c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</row>
    <row r="136" spans="1:73" hidden="1" outlineLevel="1" x14ac:dyDescent="0.25">
      <c r="A136" s="53">
        <v>2700</v>
      </c>
      <c r="B136" s="207">
        <v>53185</v>
      </c>
      <c r="C136" s="207">
        <v>57763</v>
      </c>
      <c r="D136" s="207">
        <v>50605</v>
      </c>
      <c r="E136" s="207">
        <v>53352</v>
      </c>
      <c r="F136" s="207">
        <v>57514</v>
      </c>
      <c r="G136" s="207">
        <v>59345</v>
      </c>
      <c r="H136" s="207">
        <v>62174</v>
      </c>
      <c r="I136" s="208">
        <v>66336</v>
      </c>
      <c r="J136" s="208">
        <v>71746</v>
      </c>
      <c r="K136" s="208">
        <v>82400</v>
      </c>
      <c r="L136" s="208">
        <v>86728</v>
      </c>
      <c r="M136" s="208">
        <v>85979</v>
      </c>
      <c r="N136" s="208">
        <v>86811</v>
      </c>
      <c r="O136" s="208">
        <v>93220</v>
      </c>
      <c r="P136" s="208">
        <v>94801</v>
      </c>
      <c r="Q136" s="208">
        <v>95717</v>
      </c>
      <c r="R136" s="208">
        <v>96799</v>
      </c>
      <c r="S136" s="208">
        <v>100378</v>
      </c>
      <c r="T136" s="208">
        <v>104789</v>
      </c>
      <c r="U136" s="208">
        <v>105288</v>
      </c>
      <c r="V136" s="208">
        <v>106621</v>
      </c>
      <c r="W136" s="208">
        <v>113112</v>
      </c>
      <c r="X136" s="208">
        <v>116691</v>
      </c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53">
        <v>2700</v>
      </c>
      <c r="AM136" s="210">
        <v>58512</v>
      </c>
      <c r="AN136" s="210">
        <v>63506</v>
      </c>
      <c r="AO136" s="210">
        <v>55682</v>
      </c>
      <c r="AP136" s="210">
        <v>58679</v>
      </c>
      <c r="AQ136" s="210">
        <v>63256</v>
      </c>
      <c r="AR136" s="210">
        <v>65253</v>
      </c>
      <c r="AS136" s="210">
        <v>68417</v>
      </c>
      <c r="AT136" s="211">
        <v>72994</v>
      </c>
      <c r="AU136" s="211">
        <v>78904</v>
      </c>
      <c r="AV136" s="211">
        <v>90639</v>
      </c>
      <c r="AW136" s="211">
        <v>95384</v>
      </c>
      <c r="AX136" s="211">
        <v>94552</v>
      </c>
      <c r="AY136" s="211">
        <v>95467</v>
      </c>
      <c r="AZ136" s="211">
        <v>102542</v>
      </c>
      <c r="BA136" s="211">
        <v>104290</v>
      </c>
      <c r="BB136" s="211">
        <v>105288</v>
      </c>
      <c r="BC136" s="211">
        <v>106453</v>
      </c>
      <c r="BD136" s="211">
        <v>110449</v>
      </c>
      <c r="BE136" s="211">
        <v>115276</v>
      </c>
      <c r="BF136" s="211">
        <v>115859</v>
      </c>
      <c r="BG136" s="211">
        <v>117273</v>
      </c>
      <c r="BH136" s="211">
        <v>124432</v>
      </c>
      <c r="BI136" s="211">
        <v>128344</v>
      </c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</row>
    <row r="137" spans="1:73" hidden="1" outlineLevel="1" x14ac:dyDescent="0.25">
      <c r="A137" s="53">
        <v>2850</v>
      </c>
      <c r="B137" s="207">
        <v>61592</v>
      </c>
      <c r="C137" s="207">
        <v>63423</v>
      </c>
      <c r="D137" s="207">
        <v>57596</v>
      </c>
      <c r="E137" s="207">
        <v>60343</v>
      </c>
      <c r="F137" s="207">
        <v>68666</v>
      </c>
      <c r="G137" s="209">
        <v>64837</v>
      </c>
      <c r="H137" s="208">
        <v>79653</v>
      </c>
      <c r="I137" s="208">
        <v>80901</v>
      </c>
      <c r="J137" s="208">
        <v>81651</v>
      </c>
      <c r="K137" s="208">
        <v>86645</v>
      </c>
      <c r="L137" s="208">
        <v>91055</v>
      </c>
      <c r="M137" s="208">
        <v>92138</v>
      </c>
      <c r="N137" s="208">
        <v>94302</v>
      </c>
      <c r="O137" s="208">
        <v>96715</v>
      </c>
      <c r="P137" s="208">
        <v>105455</v>
      </c>
      <c r="Q137" s="208">
        <v>104789</v>
      </c>
      <c r="R137" s="208">
        <v>104789</v>
      </c>
      <c r="S137" s="208">
        <v>108035</v>
      </c>
      <c r="T137" s="208">
        <v>112113</v>
      </c>
      <c r="U137" s="208">
        <v>113695</v>
      </c>
      <c r="V137" s="208">
        <v>116359</v>
      </c>
      <c r="W137" s="208">
        <v>118273</v>
      </c>
      <c r="X137" s="208">
        <v>123267</v>
      </c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53">
        <v>2850</v>
      </c>
      <c r="AM137" s="210">
        <v>67750</v>
      </c>
      <c r="AN137" s="210">
        <v>69749</v>
      </c>
      <c r="AO137" s="210">
        <v>63340</v>
      </c>
      <c r="AP137" s="210">
        <v>66419</v>
      </c>
      <c r="AQ137" s="210">
        <v>75575</v>
      </c>
      <c r="AR137" s="212">
        <v>71330</v>
      </c>
      <c r="AS137" s="211">
        <v>87644</v>
      </c>
      <c r="AT137" s="211">
        <v>88975</v>
      </c>
      <c r="AU137" s="211">
        <v>89807</v>
      </c>
      <c r="AV137" s="211">
        <v>95301</v>
      </c>
      <c r="AW137" s="211">
        <v>100128</v>
      </c>
      <c r="AX137" s="211">
        <v>101377</v>
      </c>
      <c r="AY137" s="211">
        <v>103707</v>
      </c>
      <c r="AZ137" s="211">
        <v>106371</v>
      </c>
      <c r="BA137" s="211">
        <v>116025</v>
      </c>
      <c r="BB137" s="211">
        <v>115276</v>
      </c>
      <c r="BC137" s="211">
        <v>115276</v>
      </c>
      <c r="BD137" s="211">
        <v>118856</v>
      </c>
      <c r="BE137" s="211">
        <v>123350</v>
      </c>
      <c r="BF137" s="211">
        <v>125098</v>
      </c>
      <c r="BG137" s="211">
        <v>128011</v>
      </c>
      <c r="BH137" s="211">
        <v>130092</v>
      </c>
      <c r="BI137" s="211">
        <v>135585</v>
      </c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</row>
    <row r="138" spans="1:73" hidden="1" outlineLevel="1" x14ac:dyDescent="0.25">
      <c r="A138" s="53">
        <v>2975</v>
      </c>
      <c r="B138" s="207">
        <v>61758</v>
      </c>
      <c r="C138" s="207">
        <v>65087</v>
      </c>
      <c r="D138" s="207">
        <v>64505</v>
      </c>
      <c r="E138" s="207">
        <v>66752</v>
      </c>
      <c r="F138" s="208">
        <v>71580</v>
      </c>
      <c r="G138" s="208">
        <v>72662</v>
      </c>
      <c r="H138" s="208">
        <v>79154</v>
      </c>
      <c r="I138" s="208">
        <v>81068</v>
      </c>
      <c r="J138" s="208">
        <v>82650</v>
      </c>
      <c r="K138" s="208">
        <v>89142</v>
      </c>
      <c r="L138" s="208">
        <v>93802</v>
      </c>
      <c r="M138" s="208">
        <v>94884</v>
      </c>
      <c r="N138" s="208">
        <v>97215</v>
      </c>
      <c r="O138" s="208">
        <v>101543</v>
      </c>
      <c r="P138" s="208">
        <v>108202</v>
      </c>
      <c r="Q138" s="208">
        <v>107536</v>
      </c>
      <c r="R138" s="208">
        <v>108118</v>
      </c>
      <c r="S138" s="208">
        <v>111365</v>
      </c>
      <c r="T138" s="208">
        <v>115692</v>
      </c>
      <c r="U138" s="208">
        <v>116691</v>
      </c>
      <c r="V138" s="208">
        <v>119354</v>
      </c>
      <c r="W138" s="208">
        <v>122019</v>
      </c>
      <c r="X138" s="208">
        <v>126596</v>
      </c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53">
        <v>2975</v>
      </c>
      <c r="AM138" s="210">
        <v>67918</v>
      </c>
      <c r="AN138" s="210">
        <v>71580</v>
      </c>
      <c r="AO138" s="210">
        <v>70997</v>
      </c>
      <c r="AP138" s="210">
        <v>73410</v>
      </c>
      <c r="AQ138" s="211">
        <v>78738</v>
      </c>
      <c r="AR138" s="211">
        <v>79903</v>
      </c>
      <c r="AS138" s="211">
        <v>87061</v>
      </c>
      <c r="AT138" s="211">
        <v>89142</v>
      </c>
      <c r="AU138" s="211">
        <v>90889</v>
      </c>
      <c r="AV138" s="211">
        <v>98048</v>
      </c>
      <c r="AW138" s="211">
        <v>103208</v>
      </c>
      <c r="AX138" s="211">
        <v>104373</v>
      </c>
      <c r="AY138" s="211">
        <v>106953</v>
      </c>
      <c r="AZ138" s="211">
        <v>111697</v>
      </c>
      <c r="BA138" s="211">
        <v>119022</v>
      </c>
      <c r="BB138" s="211">
        <v>118273</v>
      </c>
      <c r="BC138" s="211">
        <v>118938</v>
      </c>
      <c r="BD138" s="211">
        <v>122517</v>
      </c>
      <c r="BE138" s="211">
        <v>127261</v>
      </c>
      <c r="BF138" s="211">
        <v>128344</v>
      </c>
      <c r="BG138" s="211">
        <v>131257</v>
      </c>
      <c r="BH138" s="211">
        <v>134253</v>
      </c>
      <c r="BI138" s="211">
        <v>139247</v>
      </c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</row>
    <row r="139" spans="1:73" hidden="1" outlineLevel="1" x14ac:dyDescent="0.25">
      <c r="A139" s="53">
        <v>3000</v>
      </c>
      <c r="B139" s="207">
        <v>61924</v>
      </c>
      <c r="C139" s="207">
        <v>66752</v>
      </c>
      <c r="D139" s="207">
        <v>71413</v>
      </c>
      <c r="E139" s="208">
        <v>73161</v>
      </c>
      <c r="F139" s="208">
        <v>74493</v>
      </c>
      <c r="G139" s="208">
        <v>80485</v>
      </c>
      <c r="H139" s="208">
        <v>78654</v>
      </c>
      <c r="I139" s="208">
        <v>81317</v>
      </c>
      <c r="J139" s="208">
        <v>83648</v>
      </c>
      <c r="K139" s="208">
        <v>91639</v>
      </c>
      <c r="L139" s="208">
        <v>96465</v>
      </c>
      <c r="M139" s="208">
        <v>97714</v>
      </c>
      <c r="N139" s="208">
        <v>100045</v>
      </c>
      <c r="O139" s="208">
        <v>106287</v>
      </c>
      <c r="P139" s="208">
        <v>110865</v>
      </c>
      <c r="Q139" s="208">
        <v>110199</v>
      </c>
      <c r="R139" s="208">
        <v>111531</v>
      </c>
      <c r="S139" s="208">
        <v>114694</v>
      </c>
      <c r="T139" s="208">
        <v>119272</v>
      </c>
      <c r="U139" s="208">
        <v>119770</v>
      </c>
      <c r="V139" s="208">
        <v>122351</v>
      </c>
      <c r="W139" s="208">
        <v>125847</v>
      </c>
      <c r="X139" s="208">
        <v>129926</v>
      </c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53">
        <v>3000</v>
      </c>
      <c r="AM139" s="210">
        <v>68084</v>
      </c>
      <c r="AN139" s="210">
        <v>73410</v>
      </c>
      <c r="AO139" s="210">
        <v>78571</v>
      </c>
      <c r="AP139" s="211">
        <v>80485</v>
      </c>
      <c r="AQ139" s="211">
        <v>81984</v>
      </c>
      <c r="AR139" s="211">
        <v>88558</v>
      </c>
      <c r="AS139" s="211">
        <v>86561</v>
      </c>
      <c r="AT139" s="211">
        <v>89474</v>
      </c>
      <c r="AU139" s="211">
        <v>92055</v>
      </c>
      <c r="AV139" s="211">
        <v>100794</v>
      </c>
      <c r="AW139" s="211">
        <v>106121</v>
      </c>
      <c r="AX139" s="211">
        <v>107453</v>
      </c>
      <c r="AY139" s="211">
        <v>110033</v>
      </c>
      <c r="AZ139" s="211">
        <v>116941</v>
      </c>
      <c r="BA139" s="211">
        <v>121935</v>
      </c>
      <c r="BB139" s="211">
        <v>121186</v>
      </c>
      <c r="BC139" s="211">
        <v>122684</v>
      </c>
      <c r="BD139" s="211">
        <v>126180</v>
      </c>
      <c r="BE139" s="211">
        <v>131174</v>
      </c>
      <c r="BF139" s="211">
        <v>131756</v>
      </c>
      <c r="BG139" s="211">
        <v>134586</v>
      </c>
      <c r="BH139" s="211">
        <v>138415</v>
      </c>
      <c r="BI139" s="211">
        <v>142909</v>
      </c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</row>
    <row r="140" spans="1:73" hidden="1" outlineLevel="1" x14ac:dyDescent="0.25">
      <c r="A140" s="158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</row>
    <row r="141" spans="1:73" collapsed="1" x14ac:dyDescent="0.25"/>
  </sheetData>
  <mergeCells count="27">
    <mergeCell ref="A89:S89"/>
    <mergeCell ref="T89:AJ89"/>
    <mergeCell ref="T90:AJ90"/>
    <mergeCell ref="A91:AJ91"/>
    <mergeCell ref="A80:AJ80"/>
    <mergeCell ref="A81:AJ81"/>
    <mergeCell ref="A82:AJ82"/>
    <mergeCell ref="A83:AJ83"/>
    <mergeCell ref="A88:S88"/>
    <mergeCell ref="T88:AJ88"/>
    <mergeCell ref="T84:AJ84"/>
    <mergeCell ref="D94:T96"/>
    <mergeCell ref="X94:AJ98"/>
    <mergeCell ref="X101:AJ103"/>
    <mergeCell ref="X106:AJ108"/>
    <mergeCell ref="D106:S109"/>
    <mergeCell ref="D101:T103"/>
    <mergeCell ref="A79:AJ79"/>
    <mergeCell ref="A1:E1"/>
    <mergeCell ref="A2:AJ2"/>
    <mergeCell ref="A11:AJ11"/>
    <mergeCell ref="A45:AJ45"/>
    <mergeCell ref="A78:AJ78"/>
    <mergeCell ref="A77:AJ77"/>
    <mergeCell ref="A10:AJ10"/>
    <mergeCell ref="A44:AJ44"/>
    <mergeCell ref="AA4:AI8"/>
  </mergeCells>
  <hyperlinks>
    <hyperlink ref="A1:E1" location="Содержание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38" fitToHeight="2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161925</xdr:rowOff>
                  </from>
                  <to>
                    <xdr:col>7</xdr:col>
                    <xdr:colOff>276225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  <pageSetUpPr fitToPage="1"/>
  </sheetPr>
  <dimension ref="B1:AE91"/>
  <sheetViews>
    <sheetView showGridLines="0" view="pageBreakPreview" zoomScaleNormal="110" zoomScaleSheetLayoutView="100" workbookViewId="0">
      <pane ySplit="4" topLeftCell="A5" activePane="bottomLeft" state="frozen"/>
      <selection pane="bottomLeft" activeCell="U29" sqref="U29"/>
    </sheetView>
  </sheetViews>
  <sheetFormatPr defaultRowHeight="15" x14ac:dyDescent="0.25"/>
  <cols>
    <col min="1" max="1" width="0.7109375" style="101" customWidth="1"/>
    <col min="2" max="2" width="8.5703125" style="101" customWidth="1"/>
    <col min="3" max="5" width="9.140625" style="101"/>
    <col min="6" max="6" width="7.7109375" style="101" customWidth="1"/>
    <col min="7" max="7" width="9.7109375" style="101" customWidth="1"/>
    <col min="8" max="8" width="9.5703125" style="101" customWidth="1"/>
    <col min="9" max="9" width="8.85546875" style="101" customWidth="1"/>
    <col min="10" max="10" width="3.28515625" style="101" customWidth="1"/>
    <col min="11" max="11" width="9.140625" style="101"/>
    <col min="12" max="12" width="11.42578125" style="101" customWidth="1"/>
    <col min="13" max="13" width="11.28515625" style="101" customWidth="1"/>
    <col min="14" max="14" width="12" style="101" customWidth="1"/>
    <col min="15" max="16" width="9.140625" style="101"/>
    <col min="17" max="17" width="7.140625" style="101" customWidth="1"/>
    <col min="18" max="19" width="9.140625" style="101"/>
    <col min="20" max="20" width="10.5703125" style="101" bestFit="1" customWidth="1"/>
    <col min="21" max="21" width="9.140625" style="101"/>
    <col min="32" max="16384" width="9.140625" style="101"/>
  </cols>
  <sheetData>
    <row r="1" spans="2:21" ht="15" customHeight="1" x14ac:dyDescent="0.25">
      <c r="B1" s="425" t="s">
        <v>73</v>
      </c>
      <c r="C1" s="425"/>
      <c r="D1" s="425"/>
      <c r="E1" s="425"/>
      <c r="F1" s="425"/>
      <c r="G1" s="1"/>
      <c r="J1" s="99"/>
      <c r="K1" s="99"/>
      <c r="L1" s="99"/>
      <c r="M1" s="376"/>
      <c r="N1" s="376"/>
      <c r="O1" s="376"/>
      <c r="P1" s="99"/>
      <c r="Q1" s="99"/>
      <c r="R1" s="100"/>
      <c r="S1" s="100"/>
      <c r="T1" s="100"/>
      <c r="U1" s="100"/>
    </row>
    <row r="2" spans="2:21" ht="15" customHeight="1" x14ac:dyDescent="0.25">
      <c r="B2" s="377" t="s">
        <v>436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100"/>
      <c r="S2" s="100"/>
      <c r="T2" s="100"/>
      <c r="U2" s="100"/>
    </row>
    <row r="3" spans="2:21" ht="18.75" customHeight="1" x14ac:dyDescent="0.25">
      <c r="B3" s="378" t="s">
        <v>437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102"/>
      <c r="S3" s="102"/>
      <c r="T3" s="102"/>
      <c r="U3" s="102"/>
    </row>
    <row r="4" spans="2:21" ht="3" customHeight="1" x14ac:dyDescent="0.25"/>
    <row r="5" spans="2:21" ht="12.75" customHeight="1" x14ac:dyDescent="0.25">
      <c r="B5" s="379" t="s">
        <v>360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</row>
    <row r="6" spans="2:21" x14ac:dyDescent="0.25">
      <c r="F6" s="124" t="s">
        <v>361</v>
      </c>
      <c r="G6" s="125"/>
      <c r="H6" s="125"/>
      <c r="L6" s="125"/>
      <c r="M6" s="125"/>
      <c r="N6" s="124" t="s">
        <v>361</v>
      </c>
    </row>
    <row r="7" spans="2:21" ht="12.75" customHeight="1" x14ac:dyDescent="0.25">
      <c r="F7" s="373" t="s">
        <v>447</v>
      </c>
      <c r="G7" s="373"/>
      <c r="H7" s="373"/>
      <c r="L7" s="126"/>
      <c r="N7" s="129" t="s">
        <v>362</v>
      </c>
    </row>
    <row r="8" spans="2:21" ht="17.25" customHeight="1" x14ac:dyDescent="0.25">
      <c r="F8" s="373"/>
      <c r="G8" s="373"/>
      <c r="H8" s="373"/>
      <c r="L8" s="126"/>
    </row>
    <row r="9" spans="2:21" ht="12.75" customHeight="1" x14ac:dyDescent="0.25">
      <c r="F9" s="373" t="s">
        <v>446</v>
      </c>
      <c r="G9" s="373"/>
      <c r="H9" s="373"/>
      <c r="L9" s="126"/>
      <c r="M9" s="125"/>
      <c r="N9" s="129" t="s">
        <v>363</v>
      </c>
    </row>
    <row r="10" spans="2:21" x14ac:dyDescent="0.25">
      <c r="F10" s="373"/>
      <c r="G10" s="373"/>
      <c r="H10" s="373"/>
      <c r="L10" s="126"/>
      <c r="M10" s="125"/>
      <c r="N10" s="125"/>
    </row>
    <row r="11" spans="2:21" x14ac:dyDescent="0.25">
      <c r="B11" s="104"/>
      <c r="C11" s="104"/>
      <c r="D11" s="104"/>
      <c r="E11" s="104"/>
      <c r="F11" s="373" t="s">
        <v>430</v>
      </c>
      <c r="G11" s="373"/>
      <c r="H11" s="373"/>
      <c r="L11" s="125"/>
      <c r="M11" s="125"/>
      <c r="N11" s="125"/>
    </row>
    <row r="12" spans="2:21" ht="12.75" customHeight="1" x14ac:dyDescent="0.25">
      <c r="B12" s="104"/>
      <c r="C12" s="104"/>
      <c r="E12" s="104"/>
      <c r="F12" s="373"/>
      <c r="G12" s="373"/>
      <c r="H12" s="373"/>
      <c r="L12" s="126"/>
      <c r="M12" s="125"/>
      <c r="N12" s="125"/>
    </row>
    <row r="13" spans="2:21" x14ac:dyDescent="0.25">
      <c r="B13" s="374"/>
      <c r="C13" s="374"/>
      <c r="D13" s="374"/>
      <c r="E13" s="374"/>
      <c r="F13" s="374"/>
      <c r="J13" s="103"/>
      <c r="K13" s="103"/>
      <c r="L13" s="103"/>
    </row>
    <row r="14" spans="2:21" ht="12" customHeight="1" x14ac:dyDescent="0.25">
      <c r="B14" s="375"/>
      <c r="C14" s="375"/>
      <c r="D14" s="375"/>
      <c r="K14" s="103"/>
      <c r="L14" s="103"/>
    </row>
    <row r="15" spans="2:21" x14ac:dyDescent="0.25">
      <c r="B15" s="382" t="s">
        <v>431</v>
      </c>
      <c r="C15" s="382"/>
      <c r="D15" s="382"/>
      <c r="E15" s="382"/>
      <c r="J15" s="103"/>
      <c r="K15" s="382" t="s">
        <v>432</v>
      </c>
      <c r="L15" s="382"/>
      <c r="M15" s="382"/>
    </row>
    <row r="16" spans="2:21" ht="1.5" customHeight="1" x14ac:dyDescent="0.25"/>
    <row r="17" spans="2:18" x14ac:dyDescent="0.25">
      <c r="B17" s="383" t="s">
        <v>444</v>
      </c>
      <c r="C17" s="383"/>
      <c r="D17" s="383"/>
      <c r="E17" s="383"/>
      <c r="F17" s="383"/>
      <c r="G17" s="383"/>
      <c r="H17" s="383"/>
      <c r="I17" s="383"/>
      <c r="K17" s="384" t="s">
        <v>443</v>
      </c>
      <c r="L17" s="385"/>
      <c r="M17" s="385"/>
      <c r="N17" s="385"/>
      <c r="O17" s="385"/>
      <c r="P17" s="385"/>
      <c r="Q17" s="385"/>
      <c r="R17" s="105"/>
    </row>
    <row r="18" spans="2:18" ht="15.75" customHeight="1" thickBot="1" x14ac:dyDescent="0.3">
      <c r="B18" s="128" t="s">
        <v>433</v>
      </c>
      <c r="K18" s="128" t="s">
        <v>433</v>
      </c>
    </row>
    <row r="19" spans="2:18" ht="38.25" customHeight="1" thickBot="1" x14ac:dyDescent="0.3">
      <c r="B19" s="122" t="s">
        <v>364</v>
      </c>
      <c r="C19" s="386" t="s">
        <v>365</v>
      </c>
      <c r="D19" s="387"/>
      <c r="E19" s="387"/>
      <c r="F19" s="388"/>
      <c r="G19" s="123" t="s">
        <v>434</v>
      </c>
      <c r="H19" s="135" t="s">
        <v>435</v>
      </c>
      <c r="K19" s="122" t="s">
        <v>364</v>
      </c>
      <c r="L19" s="389" t="s">
        <v>365</v>
      </c>
      <c r="M19" s="389"/>
      <c r="N19" s="389"/>
      <c r="O19" s="123" t="s">
        <v>434</v>
      </c>
      <c r="P19" s="135" t="s">
        <v>435</v>
      </c>
    </row>
    <row r="20" spans="2:18" ht="14.25" customHeight="1" x14ac:dyDescent="0.25">
      <c r="B20" s="390">
        <v>1</v>
      </c>
      <c r="C20" s="393" t="s">
        <v>367</v>
      </c>
      <c r="D20" s="393"/>
      <c r="E20" s="393"/>
      <c r="F20" s="393"/>
      <c r="G20" s="394" t="s">
        <v>368</v>
      </c>
      <c r="H20" s="106"/>
      <c r="K20" s="390">
        <v>10</v>
      </c>
      <c r="L20" s="393" t="s">
        <v>369</v>
      </c>
      <c r="M20" s="393"/>
      <c r="N20" s="393"/>
      <c r="O20" s="394" t="s">
        <v>368</v>
      </c>
      <c r="P20" s="106"/>
    </row>
    <row r="21" spans="2:18" ht="24" customHeight="1" x14ac:dyDescent="0.25">
      <c r="B21" s="391"/>
      <c r="C21" s="397" t="s">
        <v>438</v>
      </c>
      <c r="D21" s="397"/>
      <c r="E21" s="397"/>
      <c r="F21" s="397"/>
      <c r="G21" s="395"/>
      <c r="H21" s="108"/>
      <c r="I21" s="109"/>
      <c r="K21" s="391"/>
      <c r="L21" s="397" t="s">
        <v>438</v>
      </c>
      <c r="M21" s="397"/>
      <c r="N21" s="397"/>
      <c r="O21" s="395"/>
      <c r="P21" s="108"/>
    </row>
    <row r="22" spans="2:18" ht="15.75" customHeight="1" thickBot="1" x14ac:dyDescent="0.3">
      <c r="B22" s="392"/>
      <c r="C22" s="398" t="s">
        <v>370</v>
      </c>
      <c r="D22" s="398"/>
      <c r="E22" s="398"/>
      <c r="F22" s="398"/>
      <c r="G22" s="396"/>
      <c r="H22" s="111"/>
      <c r="I22" s="109"/>
      <c r="K22" s="392"/>
      <c r="L22" s="398" t="s">
        <v>371</v>
      </c>
      <c r="M22" s="398"/>
      <c r="N22" s="398"/>
      <c r="O22" s="396"/>
      <c r="P22" s="111"/>
    </row>
    <row r="23" spans="2:18" x14ac:dyDescent="0.25">
      <c r="B23" s="390">
        <v>2</v>
      </c>
      <c r="C23" s="393" t="s">
        <v>372</v>
      </c>
      <c r="D23" s="393"/>
      <c r="E23" s="393"/>
      <c r="F23" s="393"/>
      <c r="G23" s="394" t="s">
        <v>373</v>
      </c>
      <c r="H23" s="112"/>
      <c r="I23" s="109"/>
      <c r="K23" s="390">
        <v>11</v>
      </c>
      <c r="L23" s="393" t="s">
        <v>374</v>
      </c>
      <c r="M23" s="393"/>
      <c r="N23" s="393"/>
      <c r="O23" s="394" t="s">
        <v>373</v>
      </c>
      <c r="P23" s="112"/>
    </row>
    <row r="24" spans="2:18" ht="23.25" customHeight="1" x14ac:dyDescent="0.25">
      <c r="B24" s="391"/>
      <c r="C24" s="397" t="s">
        <v>438</v>
      </c>
      <c r="D24" s="397"/>
      <c r="E24" s="397"/>
      <c r="F24" s="397"/>
      <c r="G24" s="395"/>
      <c r="H24" s="108"/>
      <c r="I24" s="109"/>
      <c r="K24" s="391"/>
      <c r="L24" s="397" t="s">
        <v>438</v>
      </c>
      <c r="M24" s="397"/>
      <c r="N24" s="397"/>
      <c r="O24" s="395"/>
      <c r="P24" s="108"/>
    </row>
    <row r="25" spans="2:18" ht="13.5" customHeight="1" thickBot="1" x14ac:dyDescent="0.3">
      <c r="B25" s="392"/>
      <c r="C25" s="398" t="s">
        <v>370</v>
      </c>
      <c r="D25" s="398"/>
      <c r="E25" s="398"/>
      <c r="F25" s="398"/>
      <c r="G25" s="396"/>
      <c r="H25" s="113"/>
      <c r="I25" s="109"/>
      <c r="K25" s="392"/>
      <c r="L25" s="398" t="s">
        <v>371</v>
      </c>
      <c r="M25" s="398"/>
      <c r="N25" s="398"/>
      <c r="O25" s="396"/>
      <c r="P25" s="113"/>
    </row>
    <row r="26" spans="2:18" ht="15.75" thickBot="1" x14ac:dyDescent="0.3">
      <c r="B26" s="390">
        <v>3</v>
      </c>
      <c r="C26" s="393" t="s">
        <v>375</v>
      </c>
      <c r="D26" s="393"/>
      <c r="E26" s="393"/>
      <c r="F26" s="393"/>
      <c r="G26" s="394" t="s">
        <v>376</v>
      </c>
      <c r="H26" s="106"/>
      <c r="K26" s="399">
        <v>12</v>
      </c>
      <c r="L26" s="393" t="s">
        <v>377</v>
      </c>
      <c r="M26" s="393"/>
      <c r="N26" s="393"/>
      <c r="O26" s="394" t="s">
        <v>376</v>
      </c>
      <c r="P26" s="106"/>
    </row>
    <row r="27" spans="2:18" ht="23.25" customHeight="1" thickBot="1" x14ac:dyDescent="0.3">
      <c r="B27" s="391"/>
      <c r="C27" s="397" t="s">
        <v>438</v>
      </c>
      <c r="D27" s="397"/>
      <c r="E27" s="397"/>
      <c r="F27" s="397"/>
      <c r="G27" s="395"/>
      <c r="H27" s="108"/>
      <c r="K27" s="399"/>
      <c r="L27" s="397" t="s">
        <v>438</v>
      </c>
      <c r="M27" s="397"/>
      <c r="N27" s="397"/>
      <c r="O27" s="395"/>
      <c r="P27" s="108"/>
    </row>
    <row r="28" spans="2:18" ht="13.5" customHeight="1" thickBot="1" x14ac:dyDescent="0.3">
      <c r="B28" s="392"/>
      <c r="C28" s="398" t="s">
        <v>370</v>
      </c>
      <c r="D28" s="398"/>
      <c r="E28" s="398"/>
      <c r="F28" s="398"/>
      <c r="G28" s="396"/>
      <c r="H28" s="111"/>
      <c r="K28" s="399"/>
      <c r="L28" s="398" t="s">
        <v>371</v>
      </c>
      <c r="M28" s="398"/>
      <c r="N28" s="398"/>
      <c r="O28" s="395"/>
      <c r="P28" s="111"/>
    </row>
    <row r="29" spans="2:18" ht="15.75" thickBot="1" x14ac:dyDescent="0.3">
      <c r="B29" s="399">
        <v>4</v>
      </c>
      <c r="C29" s="393" t="s">
        <v>378</v>
      </c>
      <c r="D29" s="393"/>
      <c r="E29" s="393"/>
      <c r="F29" s="393"/>
      <c r="G29" s="400" t="s">
        <v>379</v>
      </c>
      <c r="H29" s="112"/>
      <c r="K29" s="399">
        <v>13</v>
      </c>
      <c r="L29" s="393" t="s">
        <v>380</v>
      </c>
      <c r="M29" s="393"/>
      <c r="N29" s="393"/>
      <c r="O29" s="400" t="s">
        <v>379</v>
      </c>
      <c r="P29" s="112"/>
    </row>
    <row r="30" spans="2:18" ht="24.75" customHeight="1" thickBot="1" x14ac:dyDescent="0.3">
      <c r="B30" s="399"/>
      <c r="C30" s="397" t="s">
        <v>438</v>
      </c>
      <c r="D30" s="397"/>
      <c r="E30" s="397"/>
      <c r="F30" s="397"/>
      <c r="G30" s="400"/>
      <c r="H30" s="108"/>
      <c r="K30" s="399"/>
      <c r="L30" s="397" t="s">
        <v>438</v>
      </c>
      <c r="M30" s="397"/>
      <c r="N30" s="397"/>
      <c r="O30" s="400"/>
      <c r="P30" s="108"/>
    </row>
    <row r="31" spans="2:18" ht="13.5" customHeight="1" thickBot="1" x14ac:dyDescent="0.3">
      <c r="B31" s="399"/>
      <c r="C31" s="398" t="s">
        <v>370</v>
      </c>
      <c r="D31" s="398"/>
      <c r="E31" s="398"/>
      <c r="F31" s="398"/>
      <c r="G31" s="400"/>
      <c r="H31" s="113"/>
      <c r="K31" s="399"/>
      <c r="L31" s="398" t="s">
        <v>371</v>
      </c>
      <c r="M31" s="398"/>
      <c r="N31" s="398"/>
      <c r="O31" s="400"/>
      <c r="P31" s="113"/>
    </row>
    <row r="32" spans="2:18" ht="15.75" thickBot="1" x14ac:dyDescent="0.3">
      <c r="B32" s="399">
        <v>5</v>
      </c>
      <c r="C32" s="393" t="s">
        <v>381</v>
      </c>
      <c r="D32" s="393"/>
      <c r="E32" s="393"/>
      <c r="F32" s="393"/>
      <c r="G32" s="400" t="s">
        <v>382</v>
      </c>
      <c r="H32" s="106"/>
      <c r="K32" s="399">
        <v>14</v>
      </c>
      <c r="L32" s="393" t="s">
        <v>383</v>
      </c>
      <c r="M32" s="393"/>
      <c r="N32" s="393"/>
      <c r="O32" s="400" t="s">
        <v>382</v>
      </c>
      <c r="P32" s="106"/>
    </row>
    <row r="33" spans="2:17" ht="24" customHeight="1" thickBot="1" x14ac:dyDescent="0.3">
      <c r="B33" s="399"/>
      <c r="C33" s="397" t="s">
        <v>438</v>
      </c>
      <c r="D33" s="397"/>
      <c r="E33" s="397"/>
      <c r="F33" s="397"/>
      <c r="G33" s="400"/>
      <c r="H33" s="108"/>
      <c r="K33" s="399"/>
      <c r="L33" s="397" t="s">
        <v>438</v>
      </c>
      <c r="M33" s="397"/>
      <c r="N33" s="397"/>
      <c r="O33" s="400"/>
      <c r="P33" s="108"/>
    </row>
    <row r="34" spans="2:17" ht="13.5" customHeight="1" thickBot="1" x14ac:dyDescent="0.3">
      <c r="B34" s="399"/>
      <c r="C34" s="398" t="s">
        <v>370</v>
      </c>
      <c r="D34" s="398"/>
      <c r="E34" s="398"/>
      <c r="F34" s="398"/>
      <c r="G34" s="400"/>
      <c r="H34" s="111"/>
      <c r="K34" s="399"/>
      <c r="L34" s="398" t="s">
        <v>371</v>
      </c>
      <c r="M34" s="398"/>
      <c r="N34" s="398"/>
      <c r="O34" s="400"/>
      <c r="P34" s="111"/>
    </row>
    <row r="35" spans="2:17" ht="15.75" thickBot="1" x14ac:dyDescent="0.3">
      <c r="B35" s="399">
        <v>6</v>
      </c>
      <c r="C35" s="393" t="s">
        <v>384</v>
      </c>
      <c r="D35" s="393"/>
      <c r="E35" s="393"/>
      <c r="F35" s="393"/>
      <c r="G35" s="400" t="s">
        <v>385</v>
      </c>
      <c r="H35" s="112"/>
      <c r="K35" s="399">
        <v>15</v>
      </c>
      <c r="L35" s="393" t="s">
        <v>386</v>
      </c>
      <c r="M35" s="393"/>
      <c r="N35" s="393"/>
      <c r="O35" s="400" t="s">
        <v>385</v>
      </c>
      <c r="P35" s="112"/>
    </row>
    <row r="36" spans="2:17" ht="24.75" customHeight="1" thickBot="1" x14ac:dyDescent="0.3">
      <c r="B36" s="399"/>
      <c r="C36" s="397" t="s">
        <v>438</v>
      </c>
      <c r="D36" s="397"/>
      <c r="E36" s="397"/>
      <c r="F36" s="397"/>
      <c r="G36" s="400"/>
      <c r="H36" s="108"/>
      <c r="K36" s="399"/>
      <c r="L36" s="397" t="s">
        <v>438</v>
      </c>
      <c r="M36" s="397"/>
      <c r="N36" s="397"/>
      <c r="O36" s="400"/>
      <c r="P36" s="108"/>
    </row>
    <row r="37" spans="2:17" ht="13.5" customHeight="1" thickBot="1" x14ac:dyDescent="0.3">
      <c r="B37" s="399"/>
      <c r="C37" s="398" t="s">
        <v>370</v>
      </c>
      <c r="D37" s="398"/>
      <c r="E37" s="398"/>
      <c r="F37" s="398"/>
      <c r="G37" s="400"/>
      <c r="H37" s="113"/>
      <c r="K37" s="399"/>
      <c r="L37" s="398" t="s">
        <v>371</v>
      </c>
      <c r="M37" s="398"/>
      <c r="N37" s="398"/>
      <c r="O37" s="400"/>
      <c r="P37" s="113"/>
    </row>
    <row r="38" spans="2:17" ht="15.75" thickBot="1" x14ac:dyDescent="0.3">
      <c r="B38" s="399">
        <v>7</v>
      </c>
      <c r="C38" s="393" t="s">
        <v>387</v>
      </c>
      <c r="D38" s="393"/>
      <c r="E38" s="393"/>
      <c r="F38" s="393"/>
      <c r="G38" s="400" t="s">
        <v>388</v>
      </c>
      <c r="H38" s="106"/>
      <c r="K38" s="399">
        <v>16</v>
      </c>
      <c r="L38" s="393" t="s">
        <v>389</v>
      </c>
      <c r="M38" s="393"/>
      <c r="N38" s="393"/>
      <c r="O38" s="400" t="s">
        <v>388</v>
      </c>
      <c r="P38" s="106"/>
    </row>
    <row r="39" spans="2:17" ht="22.5" customHeight="1" thickBot="1" x14ac:dyDescent="0.3">
      <c r="B39" s="399"/>
      <c r="C39" s="397" t="s">
        <v>438</v>
      </c>
      <c r="D39" s="397"/>
      <c r="E39" s="397"/>
      <c r="F39" s="397"/>
      <c r="G39" s="400"/>
      <c r="H39" s="108"/>
      <c r="K39" s="399"/>
      <c r="L39" s="397" t="s">
        <v>438</v>
      </c>
      <c r="M39" s="397"/>
      <c r="N39" s="397"/>
      <c r="O39" s="400"/>
      <c r="P39" s="108"/>
    </row>
    <row r="40" spans="2:17" ht="13.5" customHeight="1" thickBot="1" x14ac:dyDescent="0.3">
      <c r="B40" s="399"/>
      <c r="C40" s="398" t="s">
        <v>370</v>
      </c>
      <c r="D40" s="398"/>
      <c r="E40" s="398"/>
      <c r="F40" s="398"/>
      <c r="G40" s="400"/>
      <c r="H40" s="111"/>
      <c r="K40" s="399"/>
      <c r="L40" s="398" t="s">
        <v>371</v>
      </c>
      <c r="M40" s="398"/>
      <c r="N40" s="398"/>
      <c r="O40" s="400"/>
      <c r="P40" s="111"/>
    </row>
    <row r="41" spans="2:17" ht="14.25" customHeight="1" x14ac:dyDescent="0.25">
      <c r="B41" s="390">
        <v>8</v>
      </c>
      <c r="C41" s="393" t="s">
        <v>390</v>
      </c>
      <c r="D41" s="393"/>
      <c r="E41" s="393"/>
      <c r="F41" s="393"/>
      <c r="G41" s="394" t="s">
        <v>391</v>
      </c>
      <c r="H41" s="112"/>
      <c r="K41" s="401">
        <v>17</v>
      </c>
      <c r="L41" s="404" t="s">
        <v>392</v>
      </c>
      <c r="M41" s="405"/>
      <c r="N41" s="406"/>
      <c r="O41" s="407" t="s">
        <v>391</v>
      </c>
      <c r="P41" s="112"/>
    </row>
    <row r="42" spans="2:17" ht="24.75" customHeight="1" x14ac:dyDescent="0.25">
      <c r="B42" s="391"/>
      <c r="C42" s="397" t="s">
        <v>438</v>
      </c>
      <c r="D42" s="397"/>
      <c r="E42" s="397"/>
      <c r="F42" s="397"/>
      <c r="G42" s="395"/>
      <c r="H42" s="108"/>
      <c r="K42" s="402"/>
      <c r="L42" s="397" t="s">
        <v>438</v>
      </c>
      <c r="M42" s="397"/>
      <c r="N42" s="397"/>
      <c r="O42" s="408"/>
      <c r="P42" s="108"/>
    </row>
    <row r="43" spans="2:17" ht="13.5" customHeight="1" thickBot="1" x14ac:dyDescent="0.3">
      <c r="B43" s="392"/>
      <c r="C43" s="398" t="s">
        <v>370</v>
      </c>
      <c r="D43" s="398"/>
      <c r="E43" s="398"/>
      <c r="F43" s="398"/>
      <c r="G43" s="396"/>
      <c r="H43" s="113"/>
      <c r="K43" s="403"/>
      <c r="L43" s="398" t="s">
        <v>371</v>
      </c>
      <c r="M43" s="398"/>
      <c r="N43" s="398"/>
      <c r="O43" s="409"/>
      <c r="P43" s="113"/>
    </row>
    <row r="44" spans="2:17" ht="13.5" customHeight="1" x14ac:dyDescent="0.25">
      <c r="B44" s="390">
        <v>9</v>
      </c>
      <c r="C44" s="393" t="s">
        <v>393</v>
      </c>
      <c r="D44" s="393"/>
      <c r="E44" s="393"/>
      <c r="F44" s="393"/>
      <c r="G44" s="394" t="s">
        <v>394</v>
      </c>
      <c r="H44" s="106"/>
      <c r="K44" s="401">
        <v>18</v>
      </c>
      <c r="L44" s="404" t="s">
        <v>395</v>
      </c>
      <c r="M44" s="405"/>
      <c r="N44" s="406"/>
      <c r="O44" s="407" t="s">
        <v>394</v>
      </c>
      <c r="P44" s="106"/>
    </row>
    <row r="45" spans="2:17" ht="24" customHeight="1" x14ac:dyDescent="0.25">
      <c r="B45" s="391"/>
      <c r="C45" s="397" t="s">
        <v>439</v>
      </c>
      <c r="D45" s="397"/>
      <c r="E45" s="397"/>
      <c r="F45" s="397"/>
      <c r="G45" s="395"/>
      <c r="H45" s="108"/>
      <c r="K45" s="402"/>
      <c r="L45" s="397" t="s">
        <v>438</v>
      </c>
      <c r="M45" s="397"/>
      <c r="N45" s="397"/>
      <c r="O45" s="408"/>
      <c r="P45" s="108"/>
    </row>
    <row r="46" spans="2:17" ht="13.5" customHeight="1" thickBot="1" x14ac:dyDescent="0.3">
      <c r="B46" s="392"/>
      <c r="C46" s="398" t="s">
        <v>370</v>
      </c>
      <c r="D46" s="398"/>
      <c r="E46" s="398"/>
      <c r="F46" s="398"/>
      <c r="G46" s="396"/>
      <c r="H46" s="111"/>
      <c r="K46" s="403"/>
      <c r="L46" s="398" t="s">
        <v>396</v>
      </c>
      <c r="M46" s="398"/>
      <c r="N46" s="398"/>
      <c r="O46" s="409"/>
      <c r="P46" s="111"/>
    </row>
    <row r="47" spans="2:17" ht="9.75" customHeight="1" x14ac:dyDescent="0.25"/>
    <row r="48" spans="2:17" ht="17.25" customHeight="1" x14ac:dyDescent="0.25">
      <c r="B48" s="410" t="s">
        <v>440</v>
      </c>
      <c r="C48" s="410"/>
      <c r="D48" s="410"/>
      <c r="E48" s="410"/>
      <c r="F48" s="410"/>
      <c r="G48" s="410"/>
      <c r="H48" s="410"/>
      <c r="I48" s="410"/>
      <c r="K48" s="411" t="s">
        <v>441</v>
      </c>
      <c r="L48" s="412"/>
      <c r="M48" s="412"/>
      <c r="N48" s="412"/>
      <c r="O48" s="412"/>
      <c r="P48" s="412"/>
      <c r="Q48" s="412"/>
    </row>
    <row r="49" spans="2:21" ht="21" customHeight="1" thickBot="1" x14ac:dyDescent="0.3">
      <c r="B49" s="128" t="s">
        <v>445</v>
      </c>
      <c r="K49" s="128" t="s">
        <v>445</v>
      </c>
      <c r="L49" s="114"/>
      <c r="M49" s="114"/>
      <c r="N49" s="114"/>
      <c r="O49" s="115"/>
      <c r="P49" s="116"/>
      <c r="Q49" s="117"/>
    </row>
    <row r="50" spans="2:21" ht="33" customHeight="1" thickBot="1" x14ac:dyDescent="0.3">
      <c r="B50" s="122" t="s">
        <v>364</v>
      </c>
      <c r="C50" s="386" t="s">
        <v>365</v>
      </c>
      <c r="D50" s="387"/>
      <c r="E50" s="387"/>
      <c r="F50" s="388"/>
      <c r="G50" s="123" t="s">
        <v>366</v>
      </c>
      <c r="H50" s="135" t="s">
        <v>435</v>
      </c>
      <c r="K50" s="122" t="s">
        <v>364</v>
      </c>
      <c r="L50" s="389" t="s">
        <v>365</v>
      </c>
      <c r="M50" s="389"/>
      <c r="N50" s="389"/>
      <c r="O50" s="123" t="s">
        <v>366</v>
      </c>
      <c r="P50" s="135" t="s">
        <v>435</v>
      </c>
      <c r="Q50" s="117"/>
    </row>
    <row r="51" spans="2:21" ht="14.25" customHeight="1" x14ac:dyDescent="0.25">
      <c r="B51" s="390">
        <v>19</v>
      </c>
      <c r="C51" s="393" t="s">
        <v>397</v>
      </c>
      <c r="D51" s="393"/>
      <c r="E51" s="393"/>
      <c r="F51" s="393"/>
      <c r="G51" s="413" t="s">
        <v>368</v>
      </c>
      <c r="H51" s="106"/>
      <c r="K51" s="390">
        <v>28</v>
      </c>
      <c r="L51" s="393" t="s">
        <v>398</v>
      </c>
      <c r="M51" s="393"/>
      <c r="N51" s="393"/>
      <c r="O51" s="413" t="s">
        <v>368</v>
      </c>
      <c r="P51" s="106"/>
    </row>
    <row r="52" spans="2:21" ht="24" customHeight="1" x14ac:dyDescent="0.25">
      <c r="B52" s="391"/>
      <c r="C52" s="397" t="s">
        <v>442</v>
      </c>
      <c r="D52" s="397"/>
      <c r="E52" s="397"/>
      <c r="F52" s="397"/>
      <c r="G52" s="414"/>
      <c r="H52" s="108"/>
      <c r="K52" s="391"/>
      <c r="L52" s="416" t="s">
        <v>442</v>
      </c>
      <c r="M52" s="417"/>
      <c r="N52" s="418"/>
      <c r="O52" s="414"/>
      <c r="P52" s="108"/>
      <c r="S52" s="118"/>
    </row>
    <row r="53" spans="2:21" ht="13.5" customHeight="1" thickBot="1" x14ac:dyDescent="0.3">
      <c r="B53" s="392"/>
      <c r="C53" s="398" t="s">
        <v>399</v>
      </c>
      <c r="D53" s="398"/>
      <c r="E53" s="398"/>
      <c r="F53" s="398"/>
      <c r="G53" s="415"/>
      <c r="H53" s="111"/>
      <c r="K53" s="392"/>
      <c r="L53" s="398" t="s">
        <v>371</v>
      </c>
      <c r="M53" s="398"/>
      <c r="N53" s="398"/>
      <c r="O53" s="415"/>
      <c r="P53" s="111"/>
    </row>
    <row r="54" spans="2:21" x14ac:dyDescent="0.25">
      <c r="B54" s="390">
        <v>20</v>
      </c>
      <c r="C54" s="393" t="s">
        <v>400</v>
      </c>
      <c r="D54" s="393"/>
      <c r="E54" s="393"/>
      <c r="F54" s="393"/>
      <c r="G54" s="413" t="s">
        <v>373</v>
      </c>
      <c r="H54" s="112"/>
      <c r="K54" s="390">
        <v>29</v>
      </c>
      <c r="L54" s="393" t="s">
        <v>401</v>
      </c>
      <c r="M54" s="393"/>
      <c r="N54" s="393"/>
      <c r="O54" s="413" t="s">
        <v>373</v>
      </c>
      <c r="P54" s="112"/>
      <c r="U54" s="121"/>
    </row>
    <row r="55" spans="2:21" ht="22.5" customHeight="1" x14ac:dyDescent="0.25">
      <c r="B55" s="391"/>
      <c r="C55" s="397" t="s">
        <v>442</v>
      </c>
      <c r="D55" s="397"/>
      <c r="E55" s="397"/>
      <c r="F55" s="397"/>
      <c r="G55" s="414"/>
      <c r="H55" s="108"/>
      <c r="K55" s="391"/>
      <c r="L55" s="416" t="s">
        <v>442</v>
      </c>
      <c r="M55" s="417"/>
      <c r="N55" s="418"/>
      <c r="O55" s="414"/>
      <c r="P55" s="108"/>
    </row>
    <row r="56" spans="2:21" ht="13.5" customHeight="1" thickBot="1" x14ac:dyDescent="0.3">
      <c r="B56" s="392"/>
      <c r="C56" s="398" t="s">
        <v>399</v>
      </c>
      <c r="D56" s="398"/>
      <c r="E56" s="398"/>
      <c r="F56" s="398"/>
      <c r="G56" s="415"/>
      <c r="H56" s="113"/>
      <c r="K56" s="392"/>
      <c r="L56" s="398" t="s">
        <v>371</v>
      </c>
      <c r="M56" s="398"/>
      <c r="N56" s="398"/>
      <c r="O56" s="415"/>
      <c r="P56" s="113"/>
    </row>
    <row r="57" spans="2:21" ht="15.75" thickBot="1" x14ac:dyDescent="0.3">
      <c r="B57" s="390">
        <v>21</v>
      </c>
      <c r="C57" s="393" t="s">
        <v>402</v>
      </c>
      <c r="D57" s="393"/>
      <c r="E57" s="393"/>
      <c r="F57" s="393"/>
      <c r="G57" s="413" t="s">
        <v>376</v>
      </c>
      <c r="H57" s="106"/>
      <c r="K57" s="399">
        <v>30</v>
      </c>
      <c r="L57" s="393" t="s">
        <v>403</v>
      </c>
      <c r="M57" s="393"/>
      <c r="N57" s="393"/>
      <c r="O57" s="413" t="s">
        <v>376</v>
      </c>
      <c r="P57" s="106"/>
    </row>
    <row r="58" spans="2:21" ht="23.25" customHeight="1" thickBot="1" x14ac:dyDescent="0.3">
      <c r="B58" s="391"/>
      <c r="C58" s="397" t="s">
        <v>442</v>
      </c>
      <c r="D58" s="397"/>
      <c r="E58" s="397"/>
      <c r="F58" s="397"/>
      <c r="G58" s="414"/>
      <c r="H58" s="108"/>
      <c r="K58" s="399"/>
      <c r="L58" s="416" t="s">
        <v>442</v>
      </c>
      <c r="M58" s="417"/>
      <c r="N58" s="418"/>
      <c r="O58" s="414"/>
      <c r="P58" s="108"/>
    </row>
    <row r="59" spans="2:21" ht="13.5" customHeight="1" thickBot="1" x14ac:dyDescent="0.3">
      <c r="B59" s="392"/>
      <c r="C59" s="398" t="s">
        <v>399</v>
      </c>
      <c r="D59" s="398"/>
      <c r="E59" s="398"/>
      <c r="F59" s="398"/>
      <c r="G59" s="415"/>
      <c r="H59" s="111"/>
      <c r="K59" s="399"/>
      <c r="L59" s="398" t="s">
        <v>371</v>
      </c>
      <c r="M59" s="398"/>
      <c r="N59" s="398"/>
      <c r="O59" s="415"/>
      <c r="P59" s="111"/>
    </row>
    <row r="60" spans="2:21" ht="13.5" customHeight="1" thickBot="1" x14ac:dyDescent="0.3">
      <c r="B60" s="399">
        <v>22</v>
      </c>
      <c r="C60" s="393" t="s">
        <v>404</v>
      </c>
      <c r="D60" s="393"/>
      <c r="E60" s="393"/>
      <c r="F60" s="393"/>
      <c r="G60" s="413" t="s">
        <v>405</v>
      </c>
      <c r="H60" s="112"/>
      <c r="K60" s="399">
        <v>31</v>
      </c>
      <c r="L60" s="393" t="s">
        <v>406</v>
      </c>
      <c r="M60" s="393"/>
      <c r="N60" s="393"/>
      <c r="O60" s="413" t="s">
        <v>405</v>
      </c>
      <c r="P60" s="112"/>
    </row>
    <row r="61" spans="2:21" ht="21.75" customHeight="1" thickBot="1" x14ac:dyDescent="0.3">
      <c r="B61" s="399"/>
      <c r="C61" s="397" t="s">
        <v>442</v>
      </c>
      <c r="D61" s="397"/>
      <c r="E61" s="397"/>
      <c r="F61" s="397"/>
      <c r="G61" s="414"/>
      <c r="H61" s="108"/>
      <c r="K61" s="399"/>
      <c r="L61" s="416" t="s">
        <v>442</v>
      </c>
      <c r="M61" s="417"/>
      <c r="N61" s="418"/>
      <c r="O61" s="414"/>
      <c r="P61" s="108"/>
    </row>
    <row r="62" spans="2:21" ht="13.5" customHeight="1" thickBot="1" x14ac:dyDescent="0.3">
      <c r="B62" s="399"/>
      <c r="C62" s="398" t="s">
        <v>399</v>
      </c>
      <c r="D62" s="398"/>
      <c r="E62" s="398"/>
      <c r="F62" s="398"/>
      <c r="G62" s="415"/>
      <c r="H62" s="113"/>
      <c r="K62" s="399"/>
      <c r="L62" s="398" t="s">
        <v>371</v>
      </c>
      <c r="M62" s="398"/>
      <c r="N62" s="398"/>
      <c r="O62" s="415"/>
      <c r="P62" s="113"/>
    </row>
    <row r="63" spans="2:21" ht="13.5" customHeight="1" thickBot="1" x14ac:dyDescent="0.3">
      <c r="B63" s="399">
        <v>23</v>
      </c>
      <c r="C63" s="393" t="s">
        <v>407</v>
      </c>
      <c r="D63" s="393"/>
      <c r="E63" s="393"/>
      <c r="F63" s="393"/>
      <c r="G63" s="413" t="s">
        <v>408</v>
      </c>
      <c r="H63" s="106"/>
      <c r="K63" s="399">
        <v>32</v>
      </c>
      <c r="L63" s="393" t="s">
        <v>409</v>
      </c>
      <c r="M63" s="393"/>
      <c r="N63" s="393"/>
      <c r="O63" s="413" t="s">
        <v>408</v>
      </c>
      <c r="P63" s="106"/>
    </row>
    <row r="64" spans="2:21" ht="25.5" customHeight="1" thickBot="1" x14ac:dyDescent="0.3">
      <c r="B64" s="399"/>
      <c r="C64" s="397" t="s">
        <v>442</v>
      </c>
      <c r="D64" s="397"/>
      <c r="E64" s="397"/>
      <c r="F64" s="397"/>
      <c r="G64" s="414"/>
      <c r="H64" s="108"/>
      <c r="K64" s="399"/>
      <c r="L64" s="416" t="s">
        <v>442</v>
      </c>
      <c r="M64" s="417"/>
      <c r="N64" s="418"/>
      <c r="O64" s="414"/>
      <c r="P64" s="108"/>
    </row>
    <row r="65" spans="2:16" ht="13.5" customHeight="1" thickBot="1" x14ac:dyDescent="0.3">
      <c r="B65" s="399"/>
      <c r="C65" s="398" t="s">
        <v>399</v>
      </c>
      <c r="D65" s="398"/>
      <c r="E65" s="398"/>
      <c r="F65" s="398"/>
      <c r="G65" s="415"/>
      <c r="H65" s="111"/>
      <c r="K65" s="399"/>
      <c r="L65" s="398" t="s">
        <v>371</v>
      </c>
      <c r="M65" s="398"/>
      <c r="N65" s="398"/>
      <c r="O65" s="415"/>
      <c r="P65" s="111"/>
    </row>
    <row r="66" spans="2:16" ht="13.5" customHeight="1" thickBot="1" x14ac:dyDescent="0.3">
      <c r="B66" s="399">
        <v>24</v>
      </c>
      <c r="C66" s="393" t="s">
        <v>410</v>
      </c>
      <c r="D66" s="393"/>
      <c r="E66" s="393"/>
      <c r="F66" s="393"/>
      <c r="G66" s="413" t="s">
        <v>411</v>
      </c>
      <c r="H66" s="112"/>
      <c r="K66" s="399">
        <v>33</v>
      </c>
      <c r="L66" s="393" t="s">
        <v>412</v>
      </c>
      <c r="M66" s="393"/>
      <c r="N66" s="393"/>
      <c r="O66" s="413" t="s">
        <v>411</v>
      </c>
      <c r="P66" s="112"/>
    </row>
    <row r="67" spans="2:16" ht="24" customHeight="1" thickBot="1" x14ac:dyDescent="0.3">
      <c r="B67" s="399"/>
      <c r="C67" s="397" t="s">
        <v>442</v>
      </c>
      <c r="D67" s="397"/>
      <c r="E67" s="397"/>
      <c r="F67" s="397"/>
      <c r="G67" s="414"/>
      <c r="H67" s="108"/>
      <c r="K67" s="399"/>
      <c r="L67" s="416" t="s">
        <v>442</v>
      </c>
      <c r="M67" s="417"/>
      <c r="N67" s="418"/>
      <c r="O67" s="414"/>
      <c r="P67" s="108"/>
    </row>
    <row r="68" spans="2:16" ht="13.5" customHeight="1" thickBot="1" x14ac:dyDescent="0.3">
      <c r="B68" s="399"/>
      <c r="C68" s="398" t="s">
        <v>399</v>
      </c>
      <c r="D68" s="398"/>
      <c r="E68" s="398"/>
      <c r="F68" s="398"/>
      <c r="G68" s="415"/>
      <c r="H68" s="113"/>
      <c r="K68" s="399"/>
      <c r="L68" s="398" t="s">
        <v>371</v>
      </c>
      <c r="M68" s="398"/>
      <c r="N68" s="398"/>
      <c r="O68" s="415"/>
      <c r="P68" s="113"/>
    </row>
    <row r="69" spans="2:16" ht="13.5" customHeight="1" thickBot="1" x14ac:dyDescent="0.3">
      <c r="B69" s="401">
        <v>25</v>
      </c>
      <c r="C69" s="393" t="s">
        <v>413</v>
      </c>
      <c r="D69" s="393"/>
      <c r="E69" s="393"/>
      <c r="F69" s="393"/>
      <c r="G69" s="419" t="s">
        <v>388</v>
      </c>
      <c r="H69" s="106"/>
      <c r="K69" s="399">
        <v>34</v>
      </c>
      <c r="L69" s="393" t="s">
        <v>414</v>
      </c>
      <c r="M69" s="393"/>
      <c r="N69" s="393"/>
      <c r="O69" s="419" t="s">
        <v>388</v>
      </c>
      <c r="P69" s="106"/>
    </row>
    <row r="70" spans="2:16" ht="23.25" customHeight="1" thickBot="1" x14ac:dyDescent="0.3">
      <c r="B70" s="402"/>
      <c r="C70" s="397" t="s">
        <v>442</v>
      </c>
      <c r="D70" s="397"/>
      <c r="E70" s="397"/>
      <c r="F70" s="397"/>
      <c r="G70" s="420"/>
      <c r="H70" s="108"/>
      <c r="K70" s="399"/>
      <c r="L70" s="416" t="s">
        <v>442</v>
      </c>
      <c r="M70" s="417"/>
      <c r="N70" s="418"/>
      <c r="O70" s="420"/>
      <c r="P70" s="108"/>
    </row>
    <row r="71" spans="2:16" ht="13.5" customHeight="1" thickBot="1" x14ac:dyDescent="0.3">
      <c r="B71" s="403"/>
      <c r="C71" s="398" t="s">
        <v>399</v>
      </c>
      <c r="D71" s="398"/>
      <c r="E71" s="398"/>
      <c r="F71" s="398"/>
      <c r="G71" s="421"/>
      <c r="H71" s="111"/>
      <c r="K71" s="399"/>
      <c r="L71" s="398" t="s">
        <v>371</v>
      </c>
      <c r="M71" s="398"/>
      <c r="N71" s="398"/>
      <c r="O71" s="421"/>
      <c r="P71" s="111"/>
    </row>
    <row r="72" spans="2:16" ht="12.75" customHeight="1" thickBot="1" x14ac:dyDescent="0.3">
      <c r="B72" s="390">
        <v>26</v>
      </c>
      <c r="C72" s="393" t="s">
        <v>415</v>
      </c>
      <c r="D72" s="393"/>
      <c r="E72" s="393"/>
      <c r="F72" s="393"/>
      <c r="G72" s="413" t="s">
        <v>391</v>
      </c>
      <c r="H72" s="112"/>
      <c r="K72" s="399">
        <v>35</v>
      </c>
      <c r="L72" s="393" t="s">
        <v>416</v>
      </c>
      <c r="M72" s="393"/>
      <c r="N72" s="393"/>
      <c r="O72" s="413" t="s">
        <v>391</v>
      </c>
      <c r="P72" s="112"/>
    </row>
    <row r="73" spans="2:16" ht="21.75" customHeight="1" thickBot="1" x14ac:dyDescent="0.3">
      <c r="B73" s="391"/>
      <c r="C73" s="397" t="s">
        <v>442</v>
      </c>
      <c r="D73" s="397"/>
      <c r="E73" s="397"/>
      <c r="F73" s="397"/>
      <c r="G73" s="414"/>
      <c r="H73" s="108"/>
      <c r="K73" s="399"/>
      <c r="L73" s="416" t="s">
        <v>442</v>
      </c>
      <c r="M73" s="417"/>
      <c r="N73" s="418"/>
      <c r="O73" s="414"/>
      <c r="P73" s="108"/>
    </row>
    <row r="74" spans="2:16" ht="13.5" customHeight="1" thickBot="1" x14ac:dyDescent="0.3">
      <c r="B74" s="392"/>
      <c r="C74" s="398" t="s">
        <v>399</v>
      </c>
      <c r="D74" s="398"/>
      <c r="E74" s="398"/>
      <c r="F74" s="398"/>
      <c r="G74" s="415"/>
      <c r="H74" s="113"/>
      <c r="K74" s="399"/>
      <c r="L74" s="398" t="s">
        <v>371</v>
      </c>
      <c r="M74" s="398"/>
      <c r="N74" s="398"/>
      <c r="O74" s="415"/>
      <c r="P74" s="113"/>
    </row>
    <row r="75" spans="2:16" ht="12.75" customHeight="1" thickBot="1" x14ac:dyDescent="0.3">
      <c r="B75" s="390">
        <v>27</v>
      </c>
      <c r="C75" s="393" t="s">
        <v>417</v>
      </c>
      <c r="D75" s="393"/>
      <c r="E75" s="393"/>
      <c r="F75" s="393"/>
      <c r="G75" s="413" t="s">
        <v>394</v>
      </c>
      <c r="H75" s="106"/>
      <c r="K75" s="399">
        <v>36</v>
      </c>
      <c r="L75" s="393" t="s">
        <v>418</v>
      </c>
      <c r="M75" s="393"/>
      <c r="N75" s="393"/>
      <c r="O75" s="413" t="s">
        <v>394</v>
      </c>
      <c r="P75" s="106"/>
    </row>
    <row r="76" spans="2:16" ht="24" customHeight="1" thickBot="1" x14ac:dyDescent="0.3">
      <c r="B76" s="391"/>
      <c r="C76" s="397" t="s">
        <v>442</v>
      </c>
      <c r="D76" s="397"/>
      <c r="E76" s="397"/>
      <c r="F76" s="397"/>
      <c r="G76" s="414"/>
      <c r="H76" s="108"/>
      <c r="K76" s="399"/>
      <c r="L76" s="416" t="s">
        <v>442</v>
      </c>
      <c r="M76" s="417"/>
      <c r="N76" s="418"/>
      <c r="O76" s="414"/>
      <c r="P76" s="108"/>
    </row>
    <row r="77" spans="2:16" ht="13.5" customHeight="1" thickBot="1" x14ac:dyDescent="0.3">
      <c r="B77" s="392"/>
      <c r="C77" s="398" t="s">
        <v>399</v>
      </c>
      <c r="D77" s="398"/>
      <c r="E77" s="398"/>
      <c r="F77" s="398"/>
      <c r="G77" s="415"/>
      <c r="H77" s="111"/>
      <c r="K77" s="399"/>
      <c r="L77" s="398" t="s">
        <v>396</v>
      </c>
      <c r="M77" s="398"/>
      <c r="N77" s="398"/>
      <c r="O77" s="415"/>
      <c r="P77" s="111"/>
    </row>
    <row r="78" spans="2:16" ht="3" customHeight="1" x14ac:dyDescent="0.25"/>
    <row r="79" spans="2:16" ht="0.75" customHeight="1" thickBot="1" x14ac:dyDescent="0.3"/>
    <row r="80" spans="2:16" ht="14.25" customHeight="1" x14ac:dyDescent="0.25">
      <c r="B80" s="429" t="s">
        <v>419</v>
      </c>
      <c r="C80" s="430"/>
      <c r="D80" s="430"/>
      <c r="E80" s="430"/>
      <c r="F80" s="430"/>
      <c r="G80" s="430"/>
      <c r="H80" s="431"/>
    </row>
    <row r="81" spans="2:17" x14ac:dyDescent="0.25">
      <c r="B81" s="130" t="s">
        <v>420</v>
      </c>
      <c r="C81" s="426" t="s">
        <v>174</v>
      </c>
      <c r="D81" s="426"/>
      <c r="E81" s="426"/>
      <c r="F81" s="426"/>
      <c r="G81" s="127" t="s">
        <v>172</v>
      </c>
      <c r="H81" s="131" t="s">
        <v>435</v>
      </c>
    </row>
    <row r="82" spans="2:17" ht="12.75" customHeight="1" x14ac:dyDescent="0.25">
      <c r="B82" s="107">
        <v>1</v>
      </c>
      <c r="C82" s="422" t="s">
        <v>421</v>
      </c>
      <c r="D82" s="422"/>
      <c r="E82" s="422"/>
      <c r="F82" s="422"/>
      <c r="G82" s="119" t="s">
        <v>195</v>
      </c>
      <c r="H82" s="132"/>
      <c r="K82" s="427"/>
      <c r="L82" s="427"/>
      <c r="M82" s="427"/>
      <c r="N82" s="427"/>
      <c r="O82" s="427"/>
      <c r="P82" s="427"/>
      <c r="Q82" s="427"/>
    </row>
    <row r="83" spans="2:17" ht="12.75" customHeight="1" x14ac:dyDescent="0.25">
      <c r="B83" s="107">
        <v>2</v>
      </c>
      <c r="C83" s="422" t="s">
        <v>422</v>
      </c>
      <c r="D83" s="422"/>
      <c r="E83" s="422"/>
      <c r="F83" s="422"/>
      <c r="G83" s="119" t="s">
        <v>201</v>
      </c>
      <c r="H83" s="132"/>
    </row>
    <row r="84" spans="2:17" ht="12.75" customHeight="1" x14ac:dyDescent="0.25">
      <c r="B84" s="107">
        <v>3</v>
      </c>
      <c r="C84" s="422" t="s">
        <v>422</v>
      </c>
      <c r="D84" s="422"/>
      <c r="E84" s="422"/>
      <c r="F84" s="422"/>
      <c r="G84" s="119" t="s">
        <v>200</v>
      </c>
      <c r="H84" s="132"/>
      <c r="J84" s="428" t="s">
        <v>423</v>
      </c>
      <c r="K84" s="428"/>
      <c r="L84" s="428"/>
      <c r="M84" s="428"/>
      <c r="N84" s="428"/>
      <c r="O84" s="428"/>
      <c r="P84" s="428"/>
      <c r="Q84" s="428"/>
    </row>
    <row r="85" spans="2:17" ht="12.75" customHeight="1" x14ac:dyDescent="0.25">
      <c r="B85" s="107">
        <v>4</v>
      </c>
      <c r="C85" s="422" t="s">
        <v>424</v>
      </c>
      <c r="D85" s="422"/>
      <c r="E85" s="422"/>
      <c r="F85" s="422"/>
      <c r="G85" s="119" t="s">
        <v>198</v>
      </c>
      <c r="H85" s="132"/>
      <c r="J85" s="428"/>
      <c r="K85" s="428"/>
      <c r="L85" s="428"/>
      <c r="M85" s="428"/>
      <c r="N85" s="428"/>
      <c r="O85" s="428"/>
      <c r="P85" s="428"/>
      <c r="Q85" s="428"/>
    </row>
    <row r="86" spans="2:17" ht="12.75" customHeight="1" x14ac:dyDescent="0.25">
      <c r="B86" s="107">
        <v>5</v>
      </c>
      <c r="C86" s="422" t="s">
        <v>425</v>
      </c>
      <c r="D86" s="422"/>
      <c r="E86" s="422"/>
      <c r="F86" s="422"/>
      <c r="G86" s="119" t="s">
        <v>282</v>
      </c>
      <c r="H86" s="132"/>
      <c r="J86" s="428"/>
      <c r="K86" s="428"/>
      <c r="L86" s="428"/>
      <c r="M86" s="428"/>
      <c r="N86" s="428"/>
      <c r="O86" s="428"/>
      <c r="P86" s="428"/>
      <c r="Q86" s="428"/>
    </row>
    <row r="87" spans="2:17" ht="12.75" customHeight="1" x14ac:dyDescent="0.25">
      <c r="B87" s="107">
        <v>6</v>
      </c>
      <c r="C87" s="422" t="s">
        <v>426</v>
      </c>
      <c r="D87" s="422"/>
      <c r="E87" s="422"/>
      <c r="F87" s="422"/>
      <c r="G87" s="119" t="s">
        <v>284</v>
      </c>
      <c r="H87" s="132"/>
    </row>
    <row r="88" spans="2:17" ht="12.75" customHeight="1" x14ac:dyDescent="0.25">
      <c r="B88" s="107">
        <v>7</v>
      </c>
      <c r="C88" s="422" t="s">
        <v>427</v>
      </c>
      <c r="D88" s="422"/>
      <c r="E88" s="422"/>
      <c r="F88" s="422"/>
      <c r="G88" s="119" t="s">
        <v>286</v>
      </c>
      <c r="H88" s="132"/>
    </row>
    <row r="89" spans="2:17" ht="12.75" customHeight="1" x14ac:dyDescent="0.25">
      <c r="B89" s="107">
        <v>8</v>
      </c>
      <c r="C89" s="422" t="s">
        <v>428</v>
      </c>
      <c r="D89" s="422"/>
      <c r="E89" s="422"/>
      <c r="F89" s="422"/>
      <c r="G89" s="119" t="s">
        <v>211</v>
      </c>
      <c r="H89" s="132"/>
    </row>
    <row r="90" spans="2:17" ht="15.75" thickBot="1" x14ac:dyDescent="0.3">
      <c r="B90" s="110">
        <v>9</v>
      </c>
      <c r="C90" s="423" t="s">
        <v>429</v>
      </c>
      <c r="D90" s="423"/>
      <c r="E90" s="423"/>
      <c r="F90" s="423"/>
      <c r="G90" s="133">
        <v>564453</v>
      </c>
      <c r="H90" s="134"/>
      <c r="K90" s="424"/>
      <c r="L90" s="424"/>
      <c r="M90" s="424"/>
      <c r="N90" s="424"/>
      <c r="O90" s="424"/>
      <c r="P90" s="424"/>
      <c r="Q90" s="424"/>
    </row>
    <row r="91" spans="2:17" x14ac:dyDescent="0.25">
      <c r="C91" s="120"/>
      <c r="D91" s="120"/>
      <c r="E91" s="120"/>
      <c r="F91" s="120"/>
    </row>
  </sheetData>
  <protectedRanges>
    <protectedRange sqref="M1" name="Диапазон1_4"/>
  </protectedRanges>
  <mergeCells count="215">
    <mergeCell ref="C87:F87"/>
    <mergeCell ref="C88:F88"/>
    <mergeCell ref="C89:F89"/>
    <mergeCell ref="C90:F90"/>
    <mergeCell ref="K90:Q90"/>
    <mergeCell ref="B1:F1"/>
    <mergeCell ref="K15:M15"/>
    <mergeCell ref="F7:H8"/>
    <mergeCell ref="C81:F81"/>
    <mergeCell ref="C82:F82"/>
    <mergeCell ref="K82:Q82"/>
    <mergeCell ref="C83:F83"/>
    <mergeCell ref="C84:F84"/>
    <mergeCell ref="J84:Q86"/>
    <mergeCell ref="C85:F85"/>
    <mergeCell ref="C86:F86"/>
    <mergeCell ref="O75:O77"/>
    <mergeCell ref="C76:F76"/>
    <mergeCell ref="L76:N76"/>
    <mergeCell ref="C77:F77"/>
    <mergeCell ref="L77:N77"/>
    <mergeCell ref="B80:H80"/>
    <mergeCell ref="O72:O74"/>
    <mergeCell ref="C73:F73"/>
    <mergeCell ref="O69:O71"/>
    <mergeCell ref="C70:F70"/>
    <mergeCell ref="L70:N70"/>
    <mergeCell ref="C71:F71"/>
    <mergeCell ref="L71:N71"/>
    <mergeCell ref="B72:B74"/>
    <mergeCell ref="C72:F72"/>
    <mergeCell ref="G72:G74"/>
    <mergeCell ref="K72:K74"/>
    <mergeCell ref="L72:N72"/>
    <mergeCell ref="B69:B71"/>
    <mergeCell ref="C69:F69"/>
    <mergeCell ref="G69:G71"/>
    <mergeCell ref="K69:K71"/>
    <mergeCell ref="L69:N69"/>
    <mergeCell ref="L73:N73"/>
    <mergeCell ref="C74:F74"/>
    <mergeCell ref="L74:N74"/>
    <mergeCell ref="B75:B77"/>
    <mergeCell ref="C75:F75"/>
    <mergeCell ref="G75:G77"/>
    <mergeCell ref="K75:K77"/>
    <mergeCell ref="L75:N75"/>
    <mergeCell ref="B66:B68"/>
    <mergeCell ref="C66:F66"/>
    <mergeCell ref="G66:G68"/>
    <mergeCell ref="K66:K68"/>
    <mergeCell ref="L66:N66"/>
    <mergeCell ref="O66:O68"/>
    <mergeCell ref="C67:F67"/>
    <mergeCell ref="L67:N67"/>
    <mergeCell ref="C68:F68"/>
    <mergeCell ref="L68:N68"/>
    <mergeCell ref="B63:B65"/>
    <mergeCell ref="C63:F63"/>
    <mergeCell ref="G63:G65"/>
    <mergeCell ref="K63:K65"/>
    <mergeCell ref="L63:N63"/>
    <mergeCell ref="O63:O65"/>
    <mergeCell ref="C64:F64"/>
    <mergeCell ref="L64:N64"/>
    <mergeCell ref="C65:F65"/>
    <mergeCell ref="L65:N65"/>
    <mergeCell ref="B60:B62"/>
    <mergeCell ref="C60:F60"/>
    <mergeCell ref="G60:G62"/>
    <mergeCell ref="K60:K62"/>
    <mergeCell ref="L60:N60"/>
    <mergeCell ref="O60:O62"/>
    <mergeCell ref="C61:F61"/>
    <mergeCell ref="L61:N61"/>
    <mergeCell ref="C62:F62"/>
    <mergeCell ref="L62:N62"/>
    <mergeCell ref="B57:B59"/>
    <mergeCell ref="C57:F57"/>
    <mergeCell ref="G57:G59"/>
    <mergeCell ref="K57:K59"/>
    <mergeCell ref="L57:N57"/>
    <mergeCell ref="O57:O59"/>
    <mergeCell ref="C58:F58"/>
    <mergeCell ref="L58:N58"/>
    <mergeCell ref="C59:F59"/>
    <mergeCell ref="L59:N59"/>
    <mergeCell ref="B54:B56"/>
    <mergeCell ref="C54:F54"/>
    <mergeCell ref="G54:G56"/>
    <mergeCell ref="K54:K56"/>
    <mergeCell ref="L54:N54"/>
    <mergeCell ref="O54:O56"/>
    <mergeCell ref="C55:F55"/>
    <mergeCell ref="L55:N55"/>
    <mergeCell ref="C56:F56"/>
    <mergeCell ref="L56:N56"/>
    <mergeCell ref="O44:O46"/>
    <mergeCell ref="C45:F45"/>
    <mergeCell ref="L45:N45"/>
    <mergeCell ref="C46:F46"/>
    <mergeCell ref="L46:N46"/>
    <mergeCell ref="B48:I48"/>
    <mergeCell ref="K48:Q48"/>
    <mergeCell ref="O51:O53"/>
    <mergeCell ref="C52:F52"/>
    <mergeCell ref="L52:N52"/>
    <mergeCell ref="C53:F53"/>
    <mergeCell ref="L53:N53"/>
    <mergeCell ref="B44:B46"/>
    <mergeCell ref="C44:F44"/>
    <mergeCell ref="G44:G46"/>
    <mergeCell ref="K44:K46"/>
    <mergeCell ref="L44:N44"/>
    <mergeCell ref="C50:F50"/>
    <mergeCell ref="L50:N50"/>
    <mergeCell ref="B51:B53"/>
    <mergeCell ref="C51:F51"/>
    <mergeCell ref="G51:G53"/>
    <mergeCell ref="K51:K53"/>
    <mergeCell ref="L51:N51"/>
    <mergeCell ref="B41:B43"/>
    <mergeCell ref="C41:F41"/>
    <mergeCell ref="G41:G43"/>
    <mergeCell ref="K41:K43"/>
    <mergeCell ref="L41:N41"/>
    <mergeCell ref="O41:O43"/>
    <mergeCell ref="C42:F42"/>
    <mergeCell ref="L42:N42"/>
    <mergeCell ref="C43:F43"/>
    <mergeCell ref="L43:N43"/>
    <mergeCell ref="B38:B40"/>
    <mergeCell ref="C38:F38"/>
    <mergeCell ref="G38:G40"/>
    <mergeCell ref="K38:K40"/>
    <mergeCell ref="L38:N38"/>
    <mergeCell ref="O38:O40"/>
    <mergeCell ref="C39:F39"/>
    <mergeCell ref="L39:N39"/>
    <mergeCell ref="C40:F40"/>
    <mergeCell ref="L40:N40"/>
    <mergeCell ref="B35:B37"/>
    <mergeCell ref="C35:F35"/>
    <mergeCell ref="G35:G37"/>
    <mergeCell ref="K35:K37"/>
    <mergeCell ref="L35:N35"/>
    <mergeCell ref="O35:O37"/>
    <mergeCell ref="C36:F36"/>
    <mergeCell ref="L36:N36"/>
    <mergeCell ref="C37:F37"/>
    <mergeCell ref="L37:N37"/>
    <mergeCell ref="B32:B34"/>
    <mergeCell ref="C32:F32"/>
    <mergeCell ref="G32:G34"/>
    <mergeCell ref="K32:K34"/>
    <mergeCell ref="L32:N32"/>
    <mergeCell ref="O32:O34"/>
    <mergeCell ref="C33:F33"/>
    <mergeCell ref="L33:N33"/>
    <mergeCell ref="C34:F34"/>
    <mergeCell ref="L34:N34"/>
    <mergeCell ref="B29:B31"/>
    <mergeCell ref="C29:F29"/>
    <mergeCell ref="G29:G31"/>
    <mergeCell ref="K29:K31"/>
    <mergeCell ref="L29:N29"/>
    <mergeCell ref="O29:O31"/>
    <mergeCell ref="C30:F30"/>
    <mergeCell ref="L30:N30"/>
    <mergeCell ref="C31:F31"/>
    <mergeCell ref="L31:N31"/>
    <mergeCell ref="B26:B28"/>
    <mergeCell ref="C26:F26"/>
    <mergeCell ref="G26:G28"/>
    <mergeCell ref="K26:K28"/>
    <mergeCell ref="L26:N26"/>
    <mergeCell ref="O26:O28"/>
    <mergeCell ref="C27:F27"/>
    <mergeCell ref="L27:N27"/>
    <mergeCell ref="C28:F28"/>
    <mergeCell ref="L28:N28"/>
    <mergeCell ref="B23:B25"/>
    <mergeCell ref="C23:F23"/>
    <mergeCell ref="G23:G25"/>
    <mergeCell ref="K23:K25"/>
    <mergeCell ref="L23:N23"/>
    <mergeCell ref="O23:O25"/>
    <mergeCell ref="C24:F24"/>
    <mergeCell ref="L24:N24"/>
    <mergeCell ref="C25:F25"/>
    <mergeCell ref="L25:N25"/>
    <mergeCell ref="B15:E15"/>
    <mergeCell ref="B17:I17"/>
    <mergeCell ref="K17:Q17"/>
    <mergeCell ref="C19:F19"/>
    <mergeCell ref="L19:N19"/>
    <mergeCell ref="B20:B22"/>
    <mergeCell ref="C20:F20"/>
    <mergeCell ref="G20:G22"/>
    <mergeCell ref="K20:K22"/>
    <mergeCell ref="L20:N20"/>
    <mergeCell ref="O20:O22"/>
    <mergeCell ref="C21:F21"/>
    <mergeCell ref="L21:N21"/>
    <mergeCell ref="C22:F22"/>
    <mergeCell ref="L22:N22"/>
    <mergeCell ref="F11:H12"/>
    <mergeCell ref="B13:C13"/>
    <mergeCell ref="D13:F13"/>
    <mergeCell ref="B14:D14"/>
    <mergeCell ref="M1:O1"/>
    <mergeCell ref="B2:Q2"/>
    <mergeCell ref="B3:Q3"/>
    <mergeCell ref="B5:Q5"/>
    <mergeCell ref="F9:H10"/>
  </mergeCells>
  <hyperlinks>
    <hyperlink ref="B1:F1" location="Содержание!A1" display="Вернуться к содержанию"/>
  </hyperlinks>
  <pageMargins left="0.70866141732283472" right="0.70866141732283472" top="0.74803149606299213" bottom="0.74803149606299213" header="0.31496062992125984" footer="0.31496062992125984"/>
  <pageSetup paperSize="9" scale="52" orientation="portrait" r:id="rId1"/>
  <colBreaks count="1" manualBreakCount="1">
    <brk id="17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Содержание</vt:lpstr>
      <vt:lpstr>1.1 Описание Гараж. ворот</vt:lpstr>
      <vt:lpstr>1.2 Типы монтажа ГВ</vt:lpstr>
      <vt:lpstr>1.3 Встроенный монтаж ГВ</vt:lpstr>
      <vt:lpstr>1.4 Classic</vt:lpstr>
      <vt:lpstr>1.4 Classic пружины растяжения</vt:lpstr>
      <vt:lpstr>1.5 Classic торсионные пружины</vt:lpstr>
      <vt:lpstr>1.5 Trend</vt:lpstr>
      <vt:lpstr>1.7 Акция "Ворота для комфорта"</vt:lpstr>
      <vt:lpstr>4 Доп.опции</vt:lpstr>
      <vt:lpstr>'1.2 Типы монтажа ГВ'!Область_печати</vt:lpstr>
      <vt:lpstr>'1.3 Встроенный монтаж ГВ'!Область_печати</vt:lpstr>
      <vt:lpstr>'1.4 Classic'!Область_печати</vt:lpstr>
      <vt:lpstr>'1.4 Classic пружины растяжения'!Область_печати</vt:lpstr>
      <vt:lpstr>'1.5 Classic торсионные пружины'!Область_печати</vt:lpstr>
      <vt:lpstr>'1.5 Trend'!Область_печати</vt:lpstr>
      <vt:lpstr>'1.7 Акция "Ворота для комфорта"'!Область_печати</vt:lpstr>
      <vt:lpstr>'4 Доп.опции'!Область_печати</vt:lpstr>
      <vt:lpstr>Содержание!Область_печати</vt:lpstr>
    </vt:vector>
  </TitlesOfParts>
  <Company>Alutech-TD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kovalets</dc:creator>
  <cp:lastModifiedBy>Антон</cp:lastModifiedBy>
  <cp:lastPrinted>2016-05-16T07:20:26Z</cp:lastPrinted>
  <dcterms:created xsi:type="dcterms:W3CDTF">2014-10-27T12:40:27Z</dcterms:created>
  <dcterms:modified xsi:type="dcterms:W3CDTF">2016-10-18T23:50:01Z</dcterms:modified>
</cp:coreProperties>
</file>